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440" windowHeight="12315" activeTab="1"/>
  </bookViews>
  <sheets>
    <sheet name="Приложение 1" sheetId="1" r:id="rId1"/>
    <sheet name="Приложение 2" sheetId="3" r:id="rId2"/>
    <sheet name="Приложение 3" sheetId="4" r:id="rId3"/>
    <sheet name="Приложение 4" sheetId="5" r:id="rId4"/>
    <sheet name="Приложение 5" sheetId="6" r:id="rId5"/>
    <sheet name="Приложение 6" sheetId="2" r:id="rId6"/>
  </sheets>
  <definedNames>
    <definedName name="_xlnm._FilterDatabase" localSheetId="0" hidden="1">'Приложение 1'!$A$10:$U$61</definedName>
    <definedName name="_xlnm.Print_Titles" localSheetId="0">'Приложение 1'!$6:$11</definedName>
    <definedName name="_xlnm.Print_Area" localSheetId="0">'Приложение 1'!$A$1:$T$61</definedName>
    <definedName name="_xlnm.Print_Area" localSheetId="1">'Приложение 2'!$A$1:$R$31</definedName>
    <definedName name="_xlnm.Print_Area" localSheetId="2">'Приложение 3'!$A$1:$N$32</definedName>
    <definedName name="_xlnm.Print_Area" localSheetId="3">'Приложение 4'!$A$1:$R$262</definedName>
    <definedName name="_xlnm.Print_Area" localSheetId="4">'Приложение 5'!$A$1:$N$355</definedName>
    <definedName name="_xlnm.Print_Area" localSheetId="5">'Приложение 6'!$A$1:$N$28</definedName>
  </definedNames>
  <calcPr calcId="144525"/>
</workbook>
</file>

<file path=xl/calcChain.xml><?xml version="1.0" encoding="utf-8"?>
<calcChain xmlns="http://schemas.openxmlformats.org/spreadsheetml/2006/main">
  <c r="D25" i="2"/>
  <c r="E25"/>
  <c r="F25"/>
  <c r="G25"/>
  <c r="H25"/>
  <c r="I25"/>
  <c r="J25"/>
  <c r="K25"/>
  <c r="L25"/>
  <c r="M25"/>
  <c r="N25"/>
  <c r="C25"/>
  <c r="D18"/>
  <c r="E18"/>
  <c r="F18"/>
  <c r="G18"/>
  <c r="H18"/>
  <c r="I18"/>
  <c r="J18"/>
  <c r="K18"/>
  <c r="L18"/>
  <c r="M18"/>
  <c r="N18"/>
  <c r="C18"/>
  <c r="D14"/>
  <c r="E14"/>
  <c r="F14"/>
  <c r="G14"/>
  <c r="H14"/>
  <c r="I14"/>
  <c r="J14"/>
  <c r="K14"/>
  <c r="L14"/>
  <c r="M14"/>
  <c r="N14"/>
  <c r="C14"/>
  <c r="O28" i="1"/>
  <c r="D10" i="6" l="1"/>
  <c r="E10"/>
  <c r="F10"/>
  <c r="G10"/>
  <c r="H10"/>
  <c r="I10"/>
  <c r="J10"/>
  <c r="K10"/>
  <c r="L10"/>
  <c r="M10"/>
  <c r="N10"/>
  <c r="C10"/>
  <c r="D20"/>
  <c r="E20"/>
  <c r="F20"/>
  <c r="G20"/>
  <c r="H20"/>
  <c r="I20"/>
  <c r="J20"/>
  <c r="K20"/>
  <c r="L20"/>
  <c r="M20"/>
  <c r="N20"/>
  <c r="C20"/>
  <c r="D22"/>
  <c r="E22"/>
  <c r="F22"/>
  <c r="G22"/>
  <c r="H22"/>
  <c r="I22"/>
  <c r="K22"/>
  <c r="L22"/>
  <c r="M22"/>
  <c r="N22"/>
  <c r="C24"/>
  <c r="C25"/>
  <c r="C26"/>
  <c r="C27"/>
  <c r="C28"/>
  <c r="C29"/>
  <c r="C30"/>
  <c r="C31"/>
  <c r="C32"/>
  <c r="J24"/>
  <c r="J25"/>
  <c r="J26"/>
  <c r="J27"/>
  <c r="J28"/>
  <c r="J29"/>
  <c r="J22" s="1"/>
  <c r="J30"/>
  <c r="J31"/>
  <c r="J32"/>
  <c r="J23"/>
  <c r="C23"/>
  <c r="D9" i="5"/>
  <c r="E9"/>
  <c r="F9"/>
  <c r="G9"/>
  <c r="H9"/>
  <c r="I9"/>
  <c r="J9"/>
  <c r="K9"/>
  <c r="L9"/>
  <c r="M9"/>
  <c r="N9"/>
  <c r="O9"/>
  <c r="P9"/>
  <c r="Q9"/>
  <c r="R9"/>
  <c r="C9"/>
  <c r="D19"/>
  <c r="E19"/>
  <c r="F19"/>
  <c r="G19"/>
  <c r="H19"/>
  <c r="I19"/>
  <c r="J19"/>
  <c r="K19"/>
  <c r="L19"/>
  <c r="M19"/>
  <c r="N19"/>
  <c r="O19"/>
  <c r="P19"/>
  <c r="Q19"/>
  <c r="R19"/>
  <c r="C19"/>
  <c r="D21"/>
  <c r="E21"/>
  <c r="F21"/>
  <c r="G21"/>
  <c r="H21"/>
  <c r="I21"/>
  <c r="J21"/>
  <c r="K21"/>
  <c r="L21"/>
  <c r="M21"/>
  <c r="N21"/>
  <c r="O21"/>
  <c r="P21"/>
  <c r="Q21"/>
  <c r="R21"/>
  <c r="C21"/>
  <c r="C23"/>
  <c r="C24"/>
  <c r="C25"/>
  <c r="C26"/>
  <c r="C27"/>
  <c r="C28"/>
  <c r="C29"/>
  <c r="C30"/>
  <c r="C31"/>
  <c r="C22"/>
  <c r="C22" i="6" l="1"/>
  <c r="D11" i="5"/>
  <c r="E11"/>
  <c r="F11"/>
  <c r="G11"/>
  <c r="H11"/>
  <c r="I11"/>
  <c r="J11"/>
  <c r="K11"/>
  <c r="L11"/>
  <c r="M11"/>
  <c r="N11"/>
  <c r="O11"/>
  <c r="P11"/>
  <c r="Q11"/>
  <c r="R11"/>
  <c r="C11"/>
  <c r="D10" i="4"/>
  <c r="E10"/>
  <c r="F10"/>
  <c r="G10"/>
  <c r="H10"/>
  <c r="I10"/>
  <c r="J10"/>
  <c r="K10"/>
  <c r="L10"/>
  <c r="M10"/>
  <c r="N10"/>
  <c r="C10"/>
  <c r="D20"/>
  <c r="E20"/>
  <c r="F20"/>
  <c r="G20"/>
  <c r="H20"/>
  <c r="I20"/>
  <c r="J20"/>
  <c r="K20"/>
  <c r="L20"/>
  <c r="M20"/>
  <c r="N20"/>
  <c r="C20"/>
  <c r="D22"/>
  <c r="E22"/>
  <c r="F22"/>
  <c r="G22"/>
  <c r="H22"/>
  <c r="I22"/>
  <c r="K22"/>
  <c r="L22"/>
  <c r="M22"/>
  <c r="N22"/>
  <c r="C24"/>
  <c r="C25"/>
  <c r="C26"/>
  <c r="C27"/>
  <c r="C28"/>
  <c r="C29"/>
  <c r="C30"/>
  <c r="C31"/>
  <c r="C32"/>
  <c r="J24"/>
  <c r="J25"/>
  <c r="J26"/>
  <c r="J27"/>
  <c r="J28"/>
  <c r="J29"/>
  <c r="J30"/>
  <c r="J31"/>
  <c r="J32"/>
  <c r="J23"/>
  <c r="C23"/>
  <c r="D9" i="3"/>
  <c r="E9"/>
  <c r="F9"/>
  <c r="G9"/>
  <c r="H9"/>
  <c r="I9"/>
  <c r="J9"/>
  <c r="K9"/>
  <c r="L9"/>
  <c r="M9"/>
  <c r="N9"/>
  <c r="O9"/>
  <c r="P9"/>
  <c r="Q9"/>
  <c r="R9"/>
  <c r="C9"/>
  <c r="D11"/>
  <c r="E11"/>
  <c r="F11"/>
  <c r="G11"/>
  <c r="H11"/>
  <c r="I11"/>
  <c r="J11"/>
  <c r="K11"/>
  <c r="L11"/>
  <c r="M11"/>
  <c r="N11"/>
  <c r="O11"/>
  <c r="P11"/>
  <c r="Q11"/>
  <c r="R11"/>
  <c r="C11"/>
  <c r="D19"/>
  <c r="E19"/>
  <c r="F19"/>
  <c r="G19"/>
  <c r="H19"/>
  <c r="I19"/>
  <c r="J19"/>
  <c r="K19"/>
  <c r="L19"/>
  <c r="M19"/>
  <c r="N19"/>
  <c r="O19"/>
  <c r="P19"/>
  <c r="Q19"/>
  <c r="R19"/>
  <c r="C19"/>
  <c r="D21"/>
  <c r="E21"/>
  <c r="F21"/>
  <c r="G21"/>
  <c r="H21"/>
  <c r="I21"/>
  <c r="J21"/>
  <c r="K21"/>
  <c r="L21"/>
  <c r="M21"/>
  <c r="N21"/>
  <c r="O21"/>
  <c r="P21"/>
  <c r="Q21"/>
  <c r="R21"/>
  <c r="C21"/>
  <c r="C23"/>
  <c r="C24"/>
  <c r="C25"/>
  <c r="C26"/>
  <c r="C27"/>
  <c r="C28"/>
  <c r="C29"/>
  <c r="C30"/>
  <c r="C31"/>
  <c r="C22"/>
  <c r="J11" i="1"/>
  <c r="L11"/>
  <c r="M11"/>
  <c r="N11"/>
  <c r="P11"/>
  <c r="I47"/>
  <c r="J47"/>
  <c r="K47"/>
  <c r="L47"/>
  <c r="M47"/>
  <c r="N47"/>
  <c r="O47"/>
  <c r="P47"/>
  <c r="O53"/>
  <c r="O54"/>
  <c r="O55"/>
  <c r="O56"/>
  <c r="O57"/>
  <c r="O58"/>
  <c r="O59"/>
  <c r="O60"/>
  <c r="O61"/>
  <c r="O52"/>
  <c r="I49"/>
  <c r="J49"/>
  <c r="L49"/>
  <c r="M49"/>
  <c r="N49"/>
  <c r="P49"/>
  <c r="I51"/>
  <c r="J51"/>
  <c r="K51"/>
  <c r="K49" s="1"/>
  <c r="L51"/>
  <c r="M51"/>
  <c r="N51"/>
  <c r="P51"/>
  <c r="H51"/>
  <c r="H49" s="1"/>
  <c r="H47" s="1"/>
  <c r="Q23"/>
  <c r="J25"/>
  <c r="L25"/>
  <c r="N25"/>
  <c r="P25"/>
  <c r="I27"/>
  <c r="I25" s="1"/>
  <c r="J27"/>
  <c r="K27"/>
  <c r="K25" s="1"/>
  <c r="L27"/>
  <c r="M27"/>
  <c r="M25" s="1"/>
  <c r="N27"/>
  <c r="P27"/>
  <c r="H27"/>
  <c r="H25" s="1"/>
  <c r="O36"/>
  <c r="J22" i="4" l="1"/>
  <c r="C22"/>
  <c r="O51" i="1"/>
  <c r="O49" s="1"/>
  <c r="O35" l="1"/>
  <c r="O34"/>
  <c r="O30"/>
  <c r="O31"/>
  <c r="O32"/>
  <c r="O33"/>
  <c r="O37"/>
  <c r="O29"/>
  <c r="O27" l="1"/>
  <c r="O25" s="1"/>
  <c r="D16" i="2" l="1"/>
  <c r="D27" l="1"/>
  <c r="E27"/>
  <c r="F27"/>
  <c r="G27"/>
  <c r="H27"/>
  <c r="J27"/>
  <c r="K27"/>
  <c r="L27"/>
  <c r="M27"/>
  <c r="C27"/>
  <c r="I28"/>
  <c r="N28"/>
  <c r="I27" l="1"/>
  <c r="N27"/>
  <c r="D23"/>
  <c r="E23"/>
  <c r="F23"/>
  <c r="G23"/>
  <c r="H23"/>
  <c r="J23"/>
  <c r="K23"/>
  <c r="L23"/>
  <c r="M23"/>
  <c r="C23"/>
  <c r="I24"/>
  <c r="N24"/>
  <c r="I23" l="1"/>
  <c r="N23"/>
  <c r="D20" l="1"/>
  <c r="E20"/>
  <c r="F20"/>
  <c r="G20"/>
  <c r="H20"/>
  <c r="J20"/>
  <c r="K20"/>
  <c r="L20"/>
  <c r="M20"/>
  <c r="C20"/>
  <c r="E16" l="1"/>
  <c r="F16"/>
  <c r="G16"/>
  <c r="H16"/>
  <c r="I16"/>
  <c r="J16"/>
  <c r="K16"/>
  <c r="L16"/>
  <c r="M16"/>
  <c r="C16"/>
  <c r="C13" l="1"/>
  <c r="J13"/>
  <c r="F13"/>
  <c r="K13"/>
  <c r="G13"/>
  <c r="L13"/>
  <c r="H13"/>
  <c r="D13"/>
  <c r="M13"/>
  <c r="E13"/>
  <c r="N17"/>
  <c r="N16" l="1"/>
  <c r="Q51" i="1" l="1"/>
  <c r="K45"/>
  <c r="K44"/>
  <c r="K43"/>
  <c r="K42"/>
  <c r="Q41"/>
  <c r="P41"/>
  <c r="P39" s="1"/>
  <c r="P23" s="1"/>
  <c r="O41"/>
  <c r="O39" s="1"/>
  <c r="O23" s="1"/>
  <c r="O11" s="1"/>
  <c r="N41"/>
  <c r="N39" s="1"/>
  <c r="N23" s="1"/>
  <c r="M41"/>
  <c r="M39" s="1"/>
  <c r="M23" s="1"/>
  <c r="L41"/>
  <c r="L39" s="1"/>
  <c r="L23" s="1"/>
  <c r="J41"/>
  <c r="J39" s="1"/>
  <c r="J23" s="1"/>
  <c r="I41"/>
  <c r="I39" s="1"/>
  <c r="I23" s="1"/>
  <c r="I11" s="1"/>
  <c r="H41"/>
  <c r="H39" s="1"/>
  <c r="H23" s="1"/>
  <c r="H11" s="1"/>
  <c r="K41" l="1"/>
  <c r="K39" s="1"/>
  <c r="K23" s="1"/>
  <c r="K11" s="1"/>
  <c r="Q47"/>
  <c r="Q27" l="1"/>
  <c r="K19" l="1"/>
  <c r="K20"/>
  <c r="K21"/>
  <c r="K18"/>
  <c r="O17"/>
  <c r="O15" s="1"/>
  <c r="O13" s="1"/>
  <c r="K14" i="6" l="1"/>
  <c r="K12" s="1"/>
  <c r="L14"/>
  <c r="L12" s="1"/>
  <c r="C15" i="5"/>
  <c r="C16"/>
  <c r="C17"/>
  <c r="C14"/>
  <c r="R13"/>
  <c r="C15" i="3"/>
  <c r="C16"/>
  <c r="C17"/>
  <c r="C14"/>
  <c r="D14" i="4"/>
  <c r="D12" s="1"/>
  <c r="E14"/>
  <c r="E12" s="1"/>
  <c r="F14"/>
  <c r="F12" s="1"/>
  <c r="G14"/>
  <c r="G12" s="1"/>
  <c r="H14"/>
  <c r="H12" s="1"/>
  <c r="I14"/>
  <c r="I12" s="1"/>
  <c r="J14"/>
  <c r="J12" s="1"/>
  <c r="K14"/>
  <c r="K12" s="1"/>
  <c r="L14"/>
  <c r="L12" s="1"/>
  <c r="M14"/>
  <c r="M12" s="1"/>
  <c r="N14"/>
  <c r="N12" s="1"/>
  <c r="D13" i="3"/>
  <c r="E13"/>
  <c r="F13"/>
  <c r="G13"/>
  <c r="H13"/>
  <c r="I13"/>
  <c r="J13"/>
  <c r="K13"/>
  <c r="L13"/>
  <c r="M13"/>
  <c r="N13"/>
  <c r="O13"/>
  <c r="P13"/>
  <c r="Q13"/>
  <c r="R13"/>
  <c r="N14" i="6" l="1"/>
  <c r="N12" s="1"/>
  <c r="M14"/>
  <c r="M12" s="1"/>
  <c r="J14"/>
  <c r="J12" s="1"/>
  <c r="I14"/>
  <c r="I12" s="1"/>
  <c r="H14"/>
  <c r="H12" s="1"/>
  <c r="G14"/>
  <c r="G12" s="1"/>
  <c r="F14"/>
  <c r="F12" s="1"/>
  <c r="E14"/>
  <c r="E12" s="1"/>
  <c r="D14"/>
  <c r="D12" s="1"/>
  <c r="C14"/>
  <c r="C12" s="1"/>
  <c r="C14" i="4"/>
  <c r="C12" s="1"/>
  <c r="Q13" i="5"/>
  <c r="P13"/>
  <c r="O13"/>
  <c r="N13"/>
  <c r="M13"/>
  <c r="L13"/>
  <c r="K13"/>
  <c r="J13"/>
  <c r="I13"/>
  <c r="H13"/>
  <c r="G13"/>
  <c r="F13"/>
  <c r="E13"/>
  <c r="D13"/>
  <c r="C13"/>
  <c r="C13" i="3"/>
  <c r="Q17" i="1" l="1"/>
  <c r="Q15" s="1"/>
  <c r="P17"/>
  <c r="P15" s="1"/>
  <c r="P13" s="1"/>
  <c r="N17"/>
  <c r="N15" s="1"/>
  <c r="N13" s="1"/>
  <c r="M17"/>
  <c r="M15" s="1"/>
  <c r="M13" s="1"/>
  <c r="L17"/>
  <c r="L15" s="1"/>
  <c r="L13" s="1"/>
  <c r="K17"/>
  <c r="K15" s="1"/>
  <c r="K13" s="1"/>
  <c r="J17"/>
  <c r="J15" s="1"/>
  <c r="J13" s="1"/>
  <c r="I17"/>
  <c r="I15" s="1"/>
  <c r="I13" s="1"/>
  <c r="H17"/>
  <c r="H15" s="1"/>
  <c r="H13" s="1"/>
  <c r="N21" i="2" l="1"/>
  <c r="I20" l="1"/>
  <c r="I13" l="1"/>
  <c r="N20" l="1"/>
  <c r="N13" l="1"/>
  <c r="Q13" i="1" l="1"/>
  <c r="Q11" l="1"/>
</calcChain>
</file>

<file path=xl/sharedStrings.xml><?xml version="1.0" encoding="utf-8"?>
<sst xmlns="http://schemas.openxmlformats.org/spreadsheetml/2006/main" count="540" uniqueCount="113">
  <si>
    <t>№ п/п</t>
  </si>
  <si>
    <t>Адрес МКД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</si>
  <si>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</si>
  <si>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</si>
  <si>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</si>
  <si>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</si>
  <si>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</si>
  <si>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 xml:space="preserve">
</t>
  </si>
  <si>
    <t>X</t>
  </si>
  <si>
    <t>2017 год</t>
  </si>
  <si>
    <t>Итого по 2017 году</t>
  </si>
  <si>
    <t>кирпичные</t>
  </si>
  <si>
    <t>панельные</t>
  </si>
  <si>
    <t>12.2017</t>
  </si>
  <si>
    <t>за счет иных источников</t>
  </si>
  <si>
    <t>2018 год</t>
  </si>
  <si>
    <t>Итого по 2018 году</t>
  </si>
  <si>
    <t>12.2018</t>
  </si>
  <si>
    <t>2019 год</t>
  </si>
  <si>
    <t>Итого по 2019 году</t>
  </si>
  <si>
    <t>12.2019</t>
  </si>
  <si>
    <t xml:space="preserve">Перечень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
</t>
  </si>
  <si>
    <t>к краткосрочному плану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2014-2043 годах" на 2017-2019 годы</t>
  </si>
  <si>
    <t>Приложение № 1</t>
  </si>
  <si>
    <t xml:space="preserve">
</t>
  </si>
  <si>
    <t>I квартал</t>
  </si>
  <si>
    <t>II квартал</t>
  </si>
  <si>
    <t>III квартал</t>
  </si>
  <si>
    <t>IV квартал</t>
  </si>
  <si>
    <t xml:space="preserve">Планируемые показатели выполнения краткосрочного плана реализации региональной программы </t>
  </si>
  <si>
    <t xml:space="preserve">"Проведение капитального ремонта общего имущества в многоквартирных домах, расположенных на </t>
  </si>
  <si>
    <t xml:space="preserve">территории Оренбургской области, в 2014-2043 годах" на 2017-2019 годы </t>
  </si>
  <si>
    <t>Наименование муниципального образования</t>
  </si>
  <si>
    <t>Итого по муниципальному образованию Первомайский сельсовет Первомайского района</t>
  </si>
  <si>
    <t>пос. Первомайский, ул. Новотепловская, д. 6</t>
  </si>
  <si>
    <t>пос. Первомайский, ул. Западная, д. 1</t>
  </si>
  <si>
    <t>Первомайский сельсовет Первомайского района</t>
  </si>
  <si>
    <t>Общая площадь многоквартирных домов (далее-МКД) (кв. метров)</t>
  </si>
  <si>
    <t xml:space="preserve">Количество жителей зарегистрированных в МКД на дату утверждения Программы (человек)
</t>
  </si>
  <si>
    <t>Количество МКД (единиц)</t>
  </si>
  <si>
    <t>Стоимость капитального ремонта (рублей)</t>
  </si>
  <si>
    <t xml:space="preserve">всего </t>
  </si>
  <si>
    <t>пос. Первомайский, ул. 60 лет СССР, д. 25</t>
  </si>
  <si>
    <t>пос. Первомайский, ул. Транспортная, д. 4</t>
  </si>
  <si>
    <t>Год ввода в эксплуатацию</t>
  </si>
  <si>
    <t>Тип кровли</t>
  </si>
  <si>
    <t>Площадь помещений МКД (кв. метров)</t>
  </si>
  <si>
    <t>Общая площадь МКД, всего (кв. метров)</t>
  </si>
  <si>
    <t>Количество жителей, зарегистрированных в МКД (человек)</t>
  </si>
  <si>
    <t>всего (руб.):</t>
  </si>
  <si>
    <t>Способ формирования фонда капитального ремонта (счет регионального оператора - СРО)/специальный счет - СС)</t>
  </si>
  <si>
    <t>в том числе за счет средств:</t>
  </si>
  <si>
    <t>областного бюджета (руб.)</t>
  </si>
  <si>
    <t>собственников помещений в МКД (руб.):</t>
  </si>
  <si>
    <t>иные (руб.)</t>
  </si>
  <si>
    <t>местных бюджетов  (руб.)</t>
  </si>
  <si>
    <t>федерального бюджета  (руб.)</t>
  </si>
  <si>
    <t>скатная</t>
  </si>
  <si>
    <t>СРО</t>
  </si>
  <si>
    <t>Приложение № 6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</si>
  <si>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</si>
  <si>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</si>
  <si>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</si>
  <si>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</si>
  <si>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</si>
  <si>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</si>
  <si>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</si>
  <si>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</si>
  <si>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руб.</t>
  </si>
  <si>
    <t>ед.</t>
  </si>
  <si>
    <t>кв.м.</t>
  </si>
  <si>
    <t>куб.м.</t>
  </si>
  <si>
    <t>Итого по муниципальному образованию   Первомайский сельсовет Первомайского района</t>
  </si>
  <si>
    <t>Виды работ, установленные частью 1 статьи 166 Жилищного Кодекса Российской Федерации</t>
  </si>
  <si>
    <t>Виды работ, установленные нормативным правовым актом Оренбургской области</t>
  </si>
  <si>
    <t>установка коллективных (общедомовых) приборов учета и узлов управления</t>
  </si>
  <si>
    <t>Адрес многоквартирного дома (далее МКД)</t>
  </si>
  <si>
    <t>Стоимость капитального ремонта - всего</t>
  </si>
  <si>
    <t>Приложение № 2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</si>
  <si>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 (проектные работы)</t>
  </si>
  <si>
    <t>Приложение № 4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</si>
  <si>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 (строительно-монтажные работы)</t>
  </si>
  <si>
    <t>Ремонт внутридомовых инженерных систем</t>
  </si>
  <si>
    <t>Всего</t>
  </si>
  <si>
    <t>теплоснабжения</t>
  </si>
  <si>
    <t>горячего водоснабжения</t>
  </si>
  <si>
    <t>холодного водоснабжения</t>
  </si>
  <si>
    <t>водоотведения</t>
  </si>
  <si>
    <t>электроснабжения</t>
  </si>
  <si>
    <t>газоснабжения</t>
  </si>
  <si>
    <t>в том числе:</t>
  </si>
  <si>
    <t>Установка коллективных (общедомовых) приборов учета и узлов управления</t>
  </si>
  <si>
    <t>Приложение № 3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</si>
  <si>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годы, по видам ремонтируемых внутридомовых инженерных систем и устанавливаемых коллективных (общедомовых) приборов учета и узлов управления (проектные работы)</t>
  </si>
  <si>
    <t>Приложение № 5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</si>
  <si>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годы, по видам ремонтируемых внутридомовых инженерных систем и устанавливаемых коллективных (общедомовых) приборов учета и узлов управления (строительно-монтажные работы)</t>
  </si>
  <si>
    <t>другие виды работ</t>
  </si>
  <si>
    <t>Проектные работы</t>
  </si>
  <si>
    <t>Строительно-монтажные работы</t>
  </si>
  <si>
    <t>Итого по проектным работам</t>
  </si>
  <si>
    <t>Итого по строительно-монтажным работам</t>
  </si>
  <si>
    <t>Всего по МО</t>
  </si>
  <si>
    <t>1. Муниципальное образование Первомайский сельсовет Первомайского района</t>
  </si>
  <si>
    <t>пос. Первомайский, ул. 60 лет СССР, д. 17</t>
  </si>
  <si>
    <t>пос. Первомайский, ул. 60 лет СССР, д. 22</t>
  </si>
  <si>
    <t>пос. Первомайский, ул. 60 лет СССР, д. 26</t>
  </si>
  <si>
    <t>пос. Первомайский, ул. Дружбы , д. 2а</t>
  </si>
  <si>
    <t>пос. Первомайский, ул. Западная, д. 2б</t>
  </si>
  <si>
    <t>пос. Первомайский, ул. Мирная, д. 16</t>
  </si>
  <si>
    <t>пос. Первомайский, ул. Победы, д. 10</t>
  </si>
  <si>
    <t>пос. Первомайский, ул. Победы, д. 12</t>
  </si>
  <si>
    <t>пос. Первомайский, ул. Северная, д. 1</t>
  </si>
  <si>
    <t>Итого по МО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</si>
</sst>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,##0.00_р_.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</cellStyleXfs>
  <cellXfs count="293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right"/>
    </xf>
    <xf numFmtId="0" fontId="0" fillId="0" borderId="0" xfId="0" applyFill="1"/>
    <xf numFmtId="0" fontId="19" fillId="0" borderId="2" xfId="0" applyFont="1" applyFill="1" applyBorder="1" applyAlignment="1">
      <alignment horizontal="right" vertical="center" wrapText="1"/>
    </xf>
    <xf numFmtId="0" fontId="19" fillId="0" borderId="2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/>
    </xf>
    <xf numFmtId="43" fontId="1" fillId="0" borderId="0" xfId="1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/>
    <xf numFmtId="43" fontId="1" fillId="0" borderId="0" xfId="1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0" fontId="9" fillId="0" borderId="0" xfId="13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0" fontId="9" fillId="0" borderId="0" xfId="13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" fillId="0" borderId="0" xfId="0" applyFont="1" applyFill="1" applyAlignment="1"/>
    <xf numFmtId="16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 vertical="center" wrapText="1"/>
    </xf>
    <xf numFmtId="4" fontId="0" fillId="0" borderId="0" xfId="0" applyNumberFormat="1" applyFill="1"/>
    <xf numFmtId="4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4" fontId="9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3" fillId="0" borderId="0" xfId="0" applyFont="1" applyFill="1"/>
    <xf numFmtId="4" fontId="2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0" fillId="0" borderId="0" xfId="0" applyFill="1" applyAlignment="1"/>
    <xf numFmtId="0" fontId="16" fillId="0" borderId="0" xfId="0" applyFont="1" applyFill="1" applyAlignment="1"/>
    <xf numFmtId="0" fontId="17" fillId="0" borderId="0" xfId="0" applyFont="1" applyFill="1" applyAlignment="1">
      <alignment horizontal="center" vertical="center" wrapText="1"/>
    </xf>
    <xf numFmtId="0" fontId="17" fillId="0" borderId="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wrapText="1"/>
    </xf>
    <xf numFmtId="4" fontId="17" fillId="0" borderId="1" xfId="0" applyNumberFormat="1" applyFont="1" applyFill="1" applyBorder="1" applyAlignment="1">
      <alignment horizontal="right" wrapText="1"/>
    </xf>
    <xf numFmtId="3" fontId="17" fillId="0" borderId="1" xfId="0" applyNumberFormat="1" applyFont="1" applyFill="1" applyBorder="1" applyAlignment="1">
      <alignment horizontal="right" wrapText="1"/>
    </xf>
    <xf numFmtId="164" fontId="17" fillId="0" borderId="1" xfId="0" applyNumberFormat="1" applyFont="1" applyFill="1" applyBorder="1" applyAlignment="1">
      <alignment horizontal="right" wrapText="1"/>
    </xf>
    <xf numFmtId="4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right" vertical="center"/>
    </xf>
    <xf numFmtId="4" fontId="4" fillId="0" borderId="1" xfId="0" applyNumberFormat="1" applyFont="1" applyFill="1" applyBorder="1" applyAlignment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3" fontId="1" fillId="0" borderId="2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horizontal="right"/>
    </xf>
    <xf numFmtId="4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textRotation="90" wrapText="1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2" fontId="9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165" fontId="2" fillId="2" borderId="0" xfId="0" applyNumberFormat="1" applyFont="1" applyFill="1" applyBorder="1" applyAlignment="1">
      <alignment horizontal="right" wrapText="1"/>
    </xf>
    <xf numFmtId="0" fontId="3" fillId="2" borderId="0" xfId="0" applyFont="1" applyFill="1"/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/>
    </xf>
    <xf numFmtId="0" fontId="9" fillId="0" borderId="1" xfId="13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textRotation="90" wrapText="1"/>
    </xf>
    <xf numFmtId="4" fontId="1" fillId="0" borderId="3" xfId="0" applyNumberFormat="1" applyFont="1" applyFill="1" applyBorder="1" applyAlignment="1">
      <alignment horizontal="center" vertical="center" textRotation="90" wrapText="1"/>
    </xf>
    <xf numFmtId="4" fontId="1" fillId="0" borderId="4" xfId="0" applyNumberFormat="1" applyFont="1" applyFill="1" applyBorder="1" applyAlignment="1">
      <alignment horizontal="center" vertical="center" textRotation="90" wrapText="1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2" fontId="1" fillId="0" borderId="3" xfId="0" applyNumberFormat="1" applyFont="1" applyFill="1" applyBorder="1" applyAlignment="1">
      <alignment horizontal="center" vertical="center" textRotation="90" wrapText="1"/>
    </xf>
    <xf numFmtId="2" fontId="1" fillId="0" borderId="4" xfId="0" applyNumberFormat="1" applyFont="1" applyFill="1" applyBorder="1" applyAlignment="1">
      <alignment horizontal="center" vertical="center" textRotation="90" wrapText="1"/>
    </xf>
    <xf numFmtId="3" fontId="1" fillId="0" borderId="2" xfId="0" applyNumberFormat="1" applyFont="1" applyFill="1" applyBorder="1" applyAlignment="1">
      <alignment horizontal="center" vertical="center" textRotation="90" wrapText="1"/>
    </xf>
    <xf numFmtId="3" fontId="1" fillId="0" borderId="3" xfId="0" applyNumberFormat="1" applyFont="1" applyFill="1" applyBorder="1" applyAlignment="1">
      <alignment horizontal="center" vertical="center" textRotation="90" wrapText="1"/>
    </xf>
    <xf numFmtId="3" fontId="1" fillId="0" borderId="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 vertical="top"/>
    </xf>
    <xf numFmtId="0" fontId="15" fillId="0" borderId="6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/>
    <xf numFmtId="164" fontId="4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left"/>
    </xf>
    <xf numFmtId="0" fontId="0" fillId="0" borderId="7" xfId="0" applyFill="1" applyBorder="1" applyAlignment="1"/>
    <xf numFmtId="164" fontId="14" fillId="0" borderId="5" xfId="0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vertical="top" wrapText="1"/>
    </xf>
    <xf numFmtId="164" fontId="14" fillId="0" borderId="7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164" fontId="20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2" fontId="1" fillId="0" borderId="0" xfId="0" applyNumberFormat="1" applyFont="1" applyFill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</cellXfs>
  <cellStyles count="14">
    <cellStyle name="Excel Built-in Normal 1" xfId="11"/>
    <cellStyle name="Денежный 2" xfId="3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_Лист1" xfId="13"/>
    <cellStyle name="Процентный 2" xfId="12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view="pageBreakPreview" zoomScaleNormal="70" zoomScaleSheetLayoutView="100" workbookViewId="0">
      <selection activeCell="K51" sqref="K51"/>
    </sheetView>
  </sheetViews>
  <sheetFormatPr defaultRowHeight="15"/>
  <cols>
    <col min="1" max="1" width="5" style="119" customWidth="1"/>
    <col min="2" max="2" width="21.42578125" style="141" customWidth="1"/>
    <col min="3" max="3" width="8.28515625" style="143" customWidth="1"/>
    <col min="4" max="4" width="15.5703125" style="79" customWidth="1"/>
    <col min="5" max="5" width="9.42578125" style="79" customWidth="1"/>
    <col min="6" max="6" width="6.7109375" style="143" customWidth="1"/>
    <col min="7" max="7" width="8.28515625" style="143" customWidth="1"/>
    <col min="8" max="8" width="12.28515625" style="120" customWidth="1"/>
    <col min="9" max="9" width="12.5703125" style="120" customWidth="1"/>
    <col min="10" max="10" width="10.7109375" style="76" customWidth="1"/>
    <col min="11" max="11" width="15.7109375" style="75" customWidth="1"/>
    <col min="12" max="15" width="15.7109375" style="76" customWidth="1"/>
    <col min="16" max="16" width="15.7109375" style="75" customWidth="1"/>
    <col min="17" max="17" width="10.7109375" style="143" hidden="1" customWidth="1"/>
    <col min="18" max="18" width="11.7109375" style="12" customWidth="1"/>
    <col min="19" max="19" width="0" style="12" hidden="1" customWidth="1"/>
    <col min="20" max="20" width="12.140625" style="143" customWidth="1"/>
    <col min="21" max="21" width="14.85546875" style="143" bestFit="1" customWidth="1"/>
    <col min="22" max="16384" width="9.140625" style="143"/>
  </cols>
  <sheetData>
    <row r="1" spans="1:21" ht="21" customHeight="1">
      <c r="P1" s="181" t="s">
        <v>23</v>
      </c>
      <c r="Q1" s="181"/>
      <c r="R1" s="182"/>
      <c r="S1" s="182"/>
    </row>
    <row r="2" spans="1:21" ht="81" customHeight="1">
      <c r="L2" s="75"/>
      <c r="N2" s="75"/>
      <c r="P2" s="201" t="s">
        <v>22</v>
      </c>
      <c r="Q2" s="201"/>
      <c r="R2" s="201"/>
      <c r="S2" s="201"/>
      <c r="T2" s="201"/>
    </row>
    <row r="3" spans="1:21" ht="12.75">
      <c r="A3" s="203" t="s">
        <v>21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1:21" ht="12.7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1" ht="40.5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1" ht="25.5" customHeight="1">
      <c r="A6" s="204" t="s">
        <v>0</v>
      </c>
      <c r="B6" s="207" t="s">
        <v>76</v>
      </c>
      <c r="C6" s="186" t="s">
        <v>44</v>
      </c>
      <c r="D6" s="186" t="s">
        <v>2</v>
      </c>
      <c r="E6" s="186" t="s">
        <v>45</v>
      </c>
      <c r="F6" s="183" t="s">
        <v>3</v>
      </c>
      <c r="G6" s="183" t="s">
        <v>4</v>
      </c>
      <c r="H6" s="195" t="s">
        <v>47</v>
      </c>
      <c r="I6" s="195" t="s">
        <v>46</v>
      </c>
      <c r="J6" s="198" t="s">
        <v>48</v>
      </c>
      <c r="K6" s="189" t="s">
        <v>5</v>
      </c>
      <c r="L6" s="190"/>
      <c r="M6" s="190"/>
      <c r="N6" s="190"/>
      <c r="O6" s="190"/>
      <c r="P6" s="190"/>
      <c r="Q6" s="191"/>
      <c r="R6" s="183" t="s">
        <v>6</v>
      </c>
      <c r="S6" s="121" t="s">
        <v>7</v>
      </c>
      <c r="T6" s="186" t="s">
        <v>50</v>
      </c>
    </row>
    <row r="7" spans="1:21" ht="15" customHeight="1">
      <c r="A7" s="205"/>
      <c r="B7" s="208"/>
      <c r="C7" s="187"/>
      <c r="D7" s="210"/>
      <c r="E7" s="187"/>
      <c r="F7" s="184"/>
      <c r="G7" s="184"/>
      <c r="H7" s="196"/>
      <c r="I7" s="196"/>
      <c r="J7" s="199"/>
      <c r="K7" s="192" t="s">
        <v>49</v>
      </c>
      <c r="L7" s="189" t="s">
        <v>51</v>
      </c>
      <c r="M7" s="190"/>
      <c r="N7" s="190"/>
      <c r="O7" s="190"/>
      <c r="P7" s="190"/>
      <c r="Q7" s="191"/>
      <c r="R7" s="184"/>
      <c r="T7" s="187"/>
    </row>
    <row r="8" spans="1:21" ht="137.25" customHeight="1">
      <c r="A8" s="205"/>
      <c r="B8" s="208"/>
      <c r="C8" s="187"/>
      <c r="D8" s="210"/>
      <c r="E8" s="187"/>
      <c r="F8" s="184"/>
      <c r="G8" s="184"/>
      <c r="H8" s="196"/>
      <c r="I8" s="196"/>
      <c r="J8" s="199"/>
      <c r="K8" s="193"/>
      <c r="L8" s="198" t="s">
        <v>56</v>
      </c>
      <c r="M8" s="198" t="s">
        <v>52</v>
      </c>
      <c r="N8" s="198" t="s">
        <v>55</v>
      </c>
      <c r="O8" s="192" t="s">
        <v>53</v>
      </c>
      <c r="P8" s="202" t="s">
        <v>54</v>
      </c>
      <c r="Q8" s="131" t="s">
        <v>14</v>
      </c>
      <c r="R8" s="184"/>
      <c r="T8" s="187"/>
    </row>
    <row r="9" spans="1:21">
      <c r="A9" s="206"/>
      <c r="B9" s="209"/>
      <c r="C9" s="188"/>
      <c r="D9" s="211"/>
      <c r="E9" s="188"/>
      <c r="F9" s="185"/>
      <c r="G9" s="185"/>
      <c r="H9" s="197"/>
      <c r="I9" s="197"/>
      <c r="J9" s="200"/>
      <c r="K9" s="194"/>
      <c r="L9" s="200"/>
      <c r="M9" s="200"/>
      <c r="N9" s="200"/>
      <c r="O9" s="194"/>
      <c r="P9" s="202"/>
      <c r="Q9" s="142"/>
      <c r="R9" s="185"/>
      <c r="T9" s="188"/>
    </row>
    <row r="10" spans="1:21" ht="12.75">
      <c r="A10" s="94">
        <v>1</v>
      </c>
      <c r="B10" s="94">
        <v>2</v>
      </c>
      <c r="C10" s="94">
        <v>3</v>
      </c>
      <c r="D10" s="94">
        <v>4</v>
      </c>
      <c r="E10" s="94">
        <v>5</v>
      </c>
      <c r="F10" s="94">
        <v>6</v>
      </c>
      <c r="G10" s="94">
        <v>7</v>
      </c>
      <c r="H10" s="94">
        <v>8</v>
      </c>
      <c r="I10" s="94">
        <v>9</v>
      </c>
      <c r="J10" s="122">
        <v>10</v>
      </c>
      <c r="K10" s="94">
        <v>11</v>
      </c>
      <c r="L10" s="94">
        <v>12</v>
      </c>
      <c r="M10" s="94">
        <v>13</v>
      </c>
      <c r="N10" s="94">
        <v>14</v>
      </c>
      <c r="O10" s="94">
        <v>15</v>
      </c>
      <c r="P10" s="94">
        <v>16</v>
      </c>
      <c r="Q10" s="94">
        <v>17</v>
      </c>
      <c r="R10" s="94">
        <v>17</v>
      </c>
      <c r="S10" s="94">
        <v>19</v>
      </c>
      <c r="T10" s="94">
        <v>18</v>
      </c>
    </row>
    <row r="11" spans="1:21" s="81" customFormat="1">
      <c r="A11" s="212" t="s">
        <v>101</v>
      </c>
      <c r="B11" s="213"/>
      <c r="C11" s="165" t="s">
        <v>8</v>
      </c>
      <c r="D11" s="156" t="s">
        <v>8</v>
      </c>
      <c r="E11" s="156" t="s">
        <v>8</v>
      </c>
      <c r="F11" s="166" t="s">
        <v>8</v>
      </c>
      <c r="G11" s="166" t="s">
        <v>8</v>
      </c>
      <c r="H11" s="164">
        <f>H13+H23+H47</f>
        <v>22980</v>
      </c>
      <c r="I11" s="164">
        <f t="shared" ref="I11:P11" si="0">I13+I23+I47</f>
        <v>19821.400000000001</v>
      </c>
      <c r="J11" s="164">
        <f t="shared" si="0"/>
        <v>868</v>
      </c>
      <c r="K11" s="164">
        <f t="shared" si="0"/>
        <v>21172692</v>
      </c>
      <c r="L11" s="164">
        <f t="shared" si="0"/>
        <v>0</v>
      </c>
      <c r="M11" s="164">
        <f t="shared" si="0"/>
        <v>0</v>
      </c>
      <c r="N11" s="164">
        <f t="shared" si="0"/>
        <v>0</v>
      </c>
      <c r="O11" s="164">
        <f t="shared" si="0"/>
        <v>21172692</v>
      </c>
      <c r="P11" s="164">
        <f t="shared" si="0"/>
        <v>0</v>
      </c>
      <c r="Q11" s="167" t="e">
        <f>Q13+Q23+#REF!</f>
        <v>#REF!</v>
      </c>
      <c r="R11" s="168" t="s">
        <v>8</v>
      </c>
      <c r="S11" s="95"/>
      <c r="T11" s="168" t="s">
        <v>8</v>
      </c>
    </row>
    <row r="12" spans="1:21" s="81" customFormat="1" ht="15" customHeight="1">
      <c r="A12" s="174" t="s">
        <v>9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6"/>
    </row>
    <row r="13" spans="1:21" s="81" customFormat="1" ht="15" customHeight="1">
      <c r="A13" s="177" t="s">
        <v>10</v>
      </c>
      <c r="B13" s="177"/>
      <c r="C13" s="130" t="s">
        <v>8</v>
      </c>
      <c r="D13" s="132" t="s">
        <v>8</v>
      </c>
      <c r="E13" s="132" t="s">
        <v>8</v>
      </c>
      <c r="F13" s="138" t="s">
        <v>8</v>
      </c>
      <c r="G13" s="138" t="s">
        <v>8</v>
      </c>
      <c r="H13" s="87">
        <f>H15</f>
        <v>2618</v>
      </c>
      <c r="I13" s="87">
        <f t="shared" ref="I13:P13" si="1">I15</f>
        <v>2279</v>
      </c>
      <c r="J13" s="87">
        <f t="shared" si="1"/>
        <v>122</v>
      </c>
      <c r="K13" s="87">
        <f t="shared" si="1"/>
        <v>150153.60999999999</v>
      </c>
      <c r="L13" s="87">
        <f t="shared" si="1"/>
        <v>0</v>
      </c>
      <c r="M13" s="87">
        <f t="shared" si="1"/>
        <v>0</v>
      </c>
      <c r="N13" s="87">
        <f t="shared" si="1"/>
        <v>0</v>
      </c>
      <c r="O13" s="87">
        <f t="shared" si="1"/>
        <v>150153.60999999999</v>
      </c>
      <c r="P13" s="87">
        <f t="shared" si="1"/>
        <v>0</v>
      </c>
      <c r="Q13" s="11" t="e">
        <f>#REF!+#REF!+#REF!+#REF!+#REF!+#REF!+#REF!+#REF!+#REF!+#REF!+#REF!+#REF!+#REF!+#REF!+#REF!+#REF!+#REF!+#REF!+#REF!+#REF!+#REF!+#REF!+#REF!+#REF!+#REF!+#REF!+#REF!+#REF!+#REF!+#REF!+#REF!+Q17+#REF!+#REF!+#REF!+#REF!+#REF!+#REF!+#REF!+#REF!+#REF!+#REF!+#REF!+#REF!+#REF!+#REF!+#REF!+#REF!+#REF!+#REF!</f>
        <v>#REF!</v>
      </c>
      <c r="R13" s="130" t="s">
        <v>8</v>
      </c>
      <c r="S13" s="129"/>
      <c r="T13" s="130" t="s">
        <v>8</v>
      </c>
      <c r="U13" s="123"/>
    </row>
    <row r="14" spans="1:21" s="81" customFormat="1" ht="15" customHeight="1">
      <c r="A14" s="180" t="s">
        <v>97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23"/>
    </row>
    <row r="15" spans="1:21" s="81" customFormat="1" ht="15" customHeight="1">
      <c r="A15" s="177" t="s">
        <v>99</v>
      </c>
      <c r="B15" s="177"/>
      <c r="C15" s="130" t="s">
        <v>8</v>
      </c>
      <c r="D15" s="130" t="s">
        <v>8</v>
      </c>
      <c r="E15" s="130" t="s">
        <v>8</v>
      </c>
      <c r="F15" s="130" t="s">
        <v>8</v>
      </c>
      <c r="G15" s="130" t="s">
        <v>8</v>
      </c>
      <c r="H15" s="124">
        <f>H17</f>
        <v>2618</v>
      </c>
      <c r="I15" s="124">
        <f t="shared" ref="I15:Q15" si="2">I17</f>
        <v>2279</v>
      </c>
      <c r="J15" s="124">
        <f t="shared" si="2"/>
        <v>122</v>
      </c>
      <c r="K15" s="124">
        <f t="shared" si="2"/>
        <v>150153.60999999999</v>
      </c>
      <c r="L15" s="124">
        <f t="shared" si="2"/>
        <v>0</v>
      </c>
      <c r="M15" s="124">
        <f t="shared" si="2"/>
        <v>0</v>
      </c>
      <c r="N15" s="124">
        <f t="shared" si="2"/>
        <v>0</v>
      </c>
      <c r="O15" s="124">
        <f t="shared" si="2"/>
        <v>150153.60999999999</v>
      </c>
      <c r="P15" s="124">
        <f t="shared" si="2"/>
        <v>0</v>
      </c>
      <c r="Q15" s="124">
        <f t="shared" si="2"/>
        <v>0</v>
      </c>
      <c r="R15" s="130" t="s">
        <v>8</v>
      </c>
      <c r="S15" s="130" t="s">
        <v>8</v>
      </c>
      <c r="T15" s="130" t="s">
        <v>8</v>
      </c>
      <c r="U15" s="123"/>
    </row>
    <row r="16" spans="1:21" s="81" customFormat="1" ht="12.75">
      <c r="A16" s="180" t="s">
        <v>102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1:21" s="81" customFormat="1" ht="51.75" customHeight="1">
      <c r="A17" s="172" t="s">
        <v>33</v>
      </c>
      <c r="B17" s="173"/>
      <c r="C17" s="132" t="s">
        <v>8</v>
      </c>
      <c r="D17" s="132" t="s">
        <v>8</v>
      </c>
      <c r="E17" s="132" t="s">
        <v>8</v>
      </c>
      <c r="F17" s="139" t="s">
        <v>8</v>
      </c>
      <c r="G17" s="139" t="s">
        <v>8</v>
      </c>
      <c r="H17" s="80">
        <f>SUM(H18:H21)</f>
        <v>2618</v>
      </c>
      <c r="I17" s="80">
        <f t="shared" ref="I17:Q17" si="3">SUM(I18:I21)</f>
        <v>2279</v>
      </c>
      <c r="J17" s="82">
        <f t="shared" si="3"/>
        <v>122</v>
      </c>
      <c r="K17" s="80">
        <f t="shared" si="3"/>
        <v>150153.60999999999</v>
      </c>
      <c r="L17" s="80">
        <f t="shared" si="3"/>
        <v>0</v>
      </c>
      <c r="M17" s="80">
        <f t="shared" si="3"/>
        <v>0</v>
      </c>
      <c r="N17" s="80">
        <f t="shared" si="3"/>
        <v>0</v>
      </c>
      <c r="O17" s="80">
        <f t="shared" si="3"/>
        <v>150153.60999999999</v>
      </c>
      <c r="P17" s="80">
        <f t="shared" si="3"/>
        <v>0</v>
      </c>
      <c r="Q17" s="80">
        <f t="shared" si="3"/>
        <v>0</v>
      </c>
      <c r="R17" s="132" t="s">
        <v>8</v>
      </c>
      <c r="S17" s="84"/>
      <c r="T17" s="132" t="s">
        <v>8</v>
      </c>
    </row>
    <row r="18" spans="1:21" s="81" customFormat="1" ht="25.5">
      <c r="A18" s="69">
        <v>1</v>
      </c>
      <c r="B18" s="134" t="s">
        <v>42</v>
      </c>
      <c r="C18" s="142">
        <v>1963</v>
      </c>
      <c r="D18" s="88" t="s">
        <v>11</v>
      </c>
      <c r="E18" s="140" t="s">
        <v>57</v>
      </c>
      <c r="F18" s="89">
        <v>2</v>
      </c>
      <c r="G18" s="89">
        <v>2</v>
      </c>
      <c r="H18" s="77">
        <v>435</v>
      </c>
      <c r="I18" s="77">
        <v>405</v>
      </c>
      <c r="J18" s="90">
        <v>25</v>
      </c>
      <c r="K18" s="77">
        <f>SUM(L18:P18)</f>
        <v>45380.77</v>
      </c>
      <c r="L18" s="77">
        <v>0</v>
      </c>
      <c r="M18" s="77">
        <v>0</v>
      </c>
      <c r="N18" s="77">
        <v>0</v>
      </c>
      <c r="O18" s="77">
        <v>45380.77</v>
      </c>
      <c r="P18" s="77">
        <v>0</v>
      </c>
      <c r="Q18" s="77">
        <v>0</v>
      </c>
      <c r="R18" s="85" t="s">
        <v>13</v>
      </c>
      <c r="S18" s="86"/>
      <c r="T18" s="85" t="s">
        <v>58</v>
      </c>
    </row>
    <row r="19" spans="1:21" s="81" customFormat="1" ht="25.5">
      <c r="A19" s="69">
        <v>2</v>
      </c>
      <c r="B19" s="134" t="s">
        <v>35</v>
      </c>
      <c r="C19" s="142">
        <v>1965</v>
      </c>
      <c r="D19" s="88" t="s">
        <v>11</v>
      </c>
      <c r="E19" s="140" t="s">
        <v>57</v>
      </c>
      <c r="F19" s="89">
        <v>2</v>
      </c>
      <c r="G19" s="89">
        <v>2</v>
      </c>
      <c r="H19" s="77">
        <v>690</v>
      </c>
      <c r="I19" s="77">
        <v>567</v>
      </c>
      <c r="J19" s="90">
        <v>34</v>
      </c>
      <c r="K19" s="77">
        <f t="shared" ref="K19:K21" si="4">SUM(L19:P19)</f>
        <v>46893.46</v>
      </c>
      <c r="L19" s="77">
        <v>0</v>
      </c>
      <c r="M19" s="77">
        <v>0</v>
      </c>
      <c r="N19" s="77">
        <v>0</v>
      </c>
      <c r="O19" s="77">
        <v>46893.46</v>
      </c>
      <c r="P19" s="77">
        <v>0</v>
      </c>
      <c r="Q19" s="77">
        <v>0</v>
      </c>
      <c r="R19" s="85" t="s">
        <v>13</v>
      </c>
      <c r="S19" s="86"/>
      <c r="T19" s="85" t="s">
        <v>58</v>
      </c>
    </row>
    <row r="20" spans="1:21" s="81" customFormat="1" ht="25.5">
      <c r="A20" s="69">
        <v>3</v>
      </c>
      <c r="B20" s="134" t="s">
        <v>34</v>
      </c>
      <c r="C20" s="142">
        <v>1986</v>
      </c>
      <c r="D20" s="88" t="s">
        <v>11</v>
      </c>
      <c r="E20" s="140" t="s">
        <v>57</v>
      </c>
      <c r="F20" s="89">
        <v>2</v>
      </c>
      <c r="G20" s="89">
        <v>2</v>
      </c>
      <c r="H20" s="77">
        <v>667</v>
      </c>
      <c r="I20" s="77">
        <v>531</v>
      </c>
      <c r="J20" s="90">
        <v>22</v>
      </c>
      <c r="K20" s="77">
        <f t="shared" si="4"/>
        <v>25575</v>
      </c>
      <c r="L20" s="77">
        <v>0</v>
      </c>
      <c r="M20" s="77">
        <v>0</v>
      </c>
      <c r="N20" s="77">
        <v>0</v>
      </c>
      <c r="O20" s="77">
        <v>25575</v>
      </c>
      <c r="P20" s="77">
        <v>0</v>
      </c>
      <c r="Q20" s="77">
        <v>0</v>
      </c>
      <c r="R20" s="85" t="s">
        <v>13</v>
      </c>
      <c r="S20" s="86"/>
      <c r="T20" s="85" t="s">
        <v>58</v>
      </c>
    </row>
    <row r="21" spans="1:21" s="81" customFormat="1" ht="25.5">
      <c r="A21" s="69">
        <v>4</v>
      </c>
      <c r="B21" s="134" t="s">
        <v>43</v>
      </c>
      <c r="C21" s="142">
        <v>1996</v>
      </c>
      <c r="D21" s="88" t="s">
        <v>11</v>
      </c>
      <c r="E21" s="140" t="s">
        <v>57</v>
      </c>
      <c r="F21" s="89">
        <v>2</v>
      </c>
      <c r="G21" s="89">
        <v>2</v>
      </c>
      <c r="H21" s="77">
        <v>826</v>
      </c>
      <c r="I21" s="77">
        <v>776</v>
      </c>
      <c r="J21" s="90">
        <v>41</v>
      </c>
      <c r="K21" s="77">
        <f t="shared" si="4"/>
        <v>32304.38</v>
      </c>
      <c r="L21" s="77">
        <v>0</v>
      </c>
      <c r="M21" s="77">
        <v>0</v>
      </c>
      <c r="N21" s="77">
        <v>0</v>
      </c>
      <c r="O21" s="77">
        <v>32304.38</v>
      </c>
      <c r="P21" s="77">
        <v>0</v>
      </c>
      <c r="Q21" s="77">
        <v>0</v>
      </c>
      <c r="R21" s="85" t="s">
        <v>13</v>
      </c>
      <c r="S21" s="86"/>
      <c r="T21" s="85" t="s">
        <v>58</v>
      </c>
    </row>
    <row r="22" spans="1:21" s="81" customFormat="1" ht="12.75">
      <c r="A22" s="174" t="s">
        <v>15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6"/>
      <c r="U22" s="125"/>
    </row>
    <row r="23" spans="1:21" s="81" customFormat="1">
      <c r="A23" s="178" t="s">
        <v>16</v>
      </c>
      <c r="B23" s="179"/>
      <c r="C23" s="161" t="s">
        <v>8</v>
      </c>
      <c r="D23" s="162" t="s">
        <v>8</v>
      </c>
      <c r="E23" s="162" t="s">
        <v>8</v>
      </c>
      <c r="F23" s="163" t="s">
        <v>8</v>
      </c>
      <c r="G23" s="163" t="s">
        <v>8</v>
      </c>
      <c r="H23" s="164">
        <f>H25+H39</f>
        <v>11490</v>
      </c>
      <c r="I23" s="164">
        <f t="shared" ref="I23:Q23" si="5">I25+I39</f>
        <v>9910.7000000000007</v>
      </c>
      <c r="J23" s="164">
        <f t="shared" si="5"/>
        <v>434</v>
      </c>
      <c r="K23" s="164">
        <f t="shared" si="5"/>
        <v>4418018.3900000006</v>
      </c>
      <c r="L23" s="164">
        <f t="shared" si="5"/>
        <v>0</v>
      </c>
      <c r="M23" s="164">
        <f t="shared" si="5"/>
        <v>0</v>
      </c>
      <c r="N23" s="164">
        <f t="shared" si="5"/>
        <v>0</v>
      </c>
      <c r="O23" s="164">
        <f t="shared" si="5"/>
        <v>4418018.3900000006</v>
      </c>
      <c r="P23" s="164">
        <f t="shared" si="5"/>
        <v>0</v>
      </c>
      <c r="Q23" s="164">
        <f t="shared" si="5"/>
        <v>0</v>
      </c>
      <c r="R23" s="161" t="s">
        <v>8</v>
      </c>
      <c r="S23" s="95"/>
      <c r="T23" s="161" t="s">
        <v>8</v>
      </c>
      <c r="U23" s="125"/>
    </row>
    <row r="24" spans="1:21" s="81" customFormat="1" ht="15" customHeight="1">
      <c r="A24" s="174" t="s">
        <v>97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6"/>
      <c r="U24" s="125"/>
    </row>
    <row r="25" spans="1:21" s="81" customFormat="1" ht="12.75">
      <c r="A25" s="177" t="s">
        <v>99</v>
      </c>
      <c r="B25" s="177"/>
      <c r="C25" s="151" t="s">
        <v>8</v>
      </c>
      <c r="D25" s="151" t="s">
        <v>8</v>
      </c>
      <c r="E25" s="151" t="s">
        <v>8</v>
      </c>
      <c r="F25" s="151" t="s">
        <v>8</v>
      </c>
      <c r="G25" s="151" t="s">
        <v>8</v>
      </c>
      <c r="H25" s="87">
        <f>H27</f>
        <v>8872</v>
      </c>
      <c r="I25" s="87">
        <f t="shared" ref="I25:P25" si="6">I27</f>
        <v>7631.7</v>
      </c>
      <c r="J25" s="87">
        <f t="shared" si="6"/>
        <v>312</v>
      </c>
      <c r="K25" s="87">
        <f t="shared" si="6"/>
        <v>664177</v>
      </c>
      <c r="L25" s="87">
        <f t="shared" si="6"/>
        <v>0</v>
      </c>
      <c r="M25" s="87">
        <f t="shared" si="6"/>
        <v>0</v>
      </c>
      <c r="N25" s="87">
        <f t="shared" si="6"/>
        <v>0</v>
      </c>
      <c r="O25" s="87">
        <f t="shared" si="6"/>
        <v>664177</v>
      </c>
      <c r="P25" s="87">
        <f t="shared" si="6"/>
        <v>0</v>
      </c>
      <c r="Q25" s="126"/>
      <c r="R25" s="151" t="s">
        <v>8</v>
      </c>
      <c r="S25" s="151" t="s">
        <v>8</v>
      </c>
      <c r="T25" s="151" t="s">
        <v>8</v>
      </c>
      <c r="U25" s="125"/>
    </row>
    <row r="26" spans="1:21" s="81" customFormat="1" ht="12.75">
      <c r="A26" s="180" t="s">
        <v>102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</row>
    <row r="27" spans="1:21" s="81" customFormat="1" ht="52.5" customHeight="1">
      <c r="A27" s="222" t="s">
        <v>33</v>
      </c>
      <c r="B27" s="223"/>
      <c r="C27" s="132" t="s">
        <v>8</v>
      </c>
      <c r="D27" s="132" t="s">
        <v>8</v>
      </c>
      <c r="E27" s="132" t="s">
        <v>8</v>
      </c>
      <c r="F27" s="153" t="s">
        <v>8</v>
      </c>
      <c r="G27" s="153" t="s">
        <v>8</v>
      </c>
      <c r="H27" s="83">
        <f>H28+H29+H30+H31+H32+H33+H34+H35+H36+H37</f>
        <v>8872</v>
      </c>
      <c r="I27" s="83">
        <f t="shared" ref="I27:P27" si="7">I28+I29+I30+I31+I32+I33+I34+I35+I36+I37</f>
        <v>7631.7</v>
      </c>
      <c r="J27" s="83">
        <f t="shared" si="7"/>
        <v>312</v>
      </c>
      <c r="K27" s="83">
        <f t="shared" si="7"/>
        <v>664177</v>
      </c>
      <c r="L27" s="83">
        <f t="shared" si="7"/>
        <v>0</v>
      </c>
      <c r="M27" s="83">
        <f t="shared" si="7"/>
        <v>0</v>
      </c>
      <c r="N27" s="83">
        <f t="shared" si="7"/>
        <v>0</v>
      </c>
      <c r="O27" s="83">
        <f t="shared" si="7"/>
        <v>664177</v>
      </c>
      <c r="P27" s="83">
        <f t="shared" si="7"/>
        <v>0</v>
      </c>
      <c r="Q27" s="80">
        <f t="shared" ref="Q27" si="8">SUM(Q28:Q28)</f>
        <v>0</v>
      </c>
      <c r="R27" s="132" t="s">
        <v>8</v>
      </c>
      <c r="S27" s="84"/>
      <c r="T27" s="132" t="s">
        <v>8</v>
      </c>
    </row>
    <row r="28" spans="1:21" s="81" customFormat="1" ht="25.5" customHeight="1">
      <c r="A28" s="133">
        <v>1</v>
      </c>
      <c r="B28" s="134" t="s">
        <v>103</v>
      </c>
      <c r="C28" s="142">
        <v>1964</v>
      </c>
      <c r="D28" s="142" t="s">
        <v>12</v>
      </c>
      <c r="E28" s="142" t="s">
        <v>57</v>
      </c>
      <c r="F28" s="91">
        <v>2</v>
      </c>
      <c r="G28" s="91">
        <v>2</v>
      </c>
      <c r="H28" s="92">
        <v>789.6</v>
      </c>
      <c r="I28" s="92">
        <v>710.7</v>
      </c>
      <c r="J28" s="90">
        <v>29</v>
      </c>
      <c r="K28" s="77">
        <v>59616</v>
      </c>
      <c r="L28" s="77">
        <v>0</v>
      </c>
      <c r="M28" s="77">
        <v>0</v>
      </c>
      <c r="N28" s="77">
        <v>0</v>
      </c>
      <c r="O28" s="77">
        <f>K28</f>
        <v>59616</v>
      </c>
      <c r="P28" s="77">
        <v>0</v>
      </c>
      <c r="Q28" s="77">
        <v>0</v>
      </c>
      <c r="R28" s="85" t="s">
        <v>17</v>
      </c>
      <c r="S28" s="86"/>
      <c r="T28" s="78" t="s">
        <v>58</v>
      </c>
    </row>
    <row r="29" spans="1:21" s="81" customFormat="1" ht="26.25" customHeight="1">
      <c r="A29" s="148">
        <v>2</v>
      </c>
      <c r="B29" s="149" t="s">
        <v>104</v>
      </c>
      <c r="C29" s="150">
        <v>1964</v>
      </c>
      <c r="D29" s="150" t="s">
        <v>12</v>
      </c>
      <c r="E29" s="150" t="s">
        <v>57</v>
      </c>
      <c r="F29" s="91">
        <v>2</v>
      </c>
      <c r="G29" s="91">
        <v>2</v>
      </c>
      <c r="H29" s="144">
        <v>728.8</v>
      </c>
      <c r="I29" s="144">
        <v>671.8</v>
      </c>
      <c r="J29" s="90">
        <v>27</v>
      </c>
      <c r="K29" s="77">
        <v>70880</v>
      </c>
      <c r="L29" s="77">
        <v>0</v>
      </c>
      <c r="M29" s="77">
        <v>0</v>
      </c>
      <c r="N29" s="77">
        <v>0</v>
      </c>
      <c r="O29" s="77">
        <f>K29</f>
        <v>70880</v>
      </c>
      <c r="P29" s="77">
        <v>0</v>
      </c>
      <c r="Q29" s="77"/>
      <c r="R29" s="85" t="s">
        <v>17</v>
      </c>
      <c r="S29" s="86"/>
      <c r="T29" s="78" t="s">
        <v>58</v>
      </c>
    </row>
    <row r="30" spans="1:21" s="81" customFormat="1" ht="25.5" customHeight="1">
      <c r="A30" s="148">
        <v>3</v>
      </c>
      <c r="B30" s="149" t="s">
        <v>105</v>
      </c>
      <c r="C30" s="150">
        <v>1963</v>
      </c>
      <c r="D30" s="150" t="s">
        <v>11</v>
      </c>
      <c r="E30" s="150" t="s">
        <v>57</v>
      </c>
      <c r="F30" s="91">
        <v>2</v>
      </c>
      <c r="G30" s="91">
        <v>2</v>
      </c>
      <c r="H30" s="144">
        <v>652.6</v>
      </c>
      <c r="I30" s="144">
        <v>622.70000000000005</v>
      </c>
      <c r="J30" s="90">
        <v>19</v>
      </c>
      <c r="K30" s="77">
        <v>89587</v>
      </c>
      <c r="L30" s="77">
        <v>0</v>
      </c>
      <c r="M30" s="77">
        <v>0</v>
      </c>
      <c r="N30" s="77">
        <v>0</v>
      </c>
      <c r="O30" s="77">
        <f t="shared" ref="O30:O37" si="9">K30</f>
        <v>89587</v>
      </c>
      <c r="P30" s="77">
        <v>0</v>
      </c>
      <c r="Q30" s="77"/>
      <c r="R30" s="85" t="s">
        <v>17</v>
      </c>
      <c r="S30" s="86"/>
      <c r="T30" s="78" t="s">
        <v>58</v>
      </c>
    </row>
    <row r="31" spans="1:21" s="81" customFormat="1" ht="27.75" customHeight="1">
      <c r="A31" s="148">
        <v>4</v>
      </c>
      <c r="B31" s="149" t="s">
        <v>106</v>
      </c>
      <c r="C31" s="150">
        <v>1993</v>
      </c>
      <c r="D31" s="150" t="s">
        <v>11</v>
      </c>
      <c r="E31" s="150" t="s">
        <v>57</v>
      </c>
      <c r="F31" s="91">
        <v>2</v>
      </c>
      <c r="G31" s="91">
        <v>2</v>
      </c>
      <c r="H31" s="144">
        <v>706.5</v>
      </c>
      <c r="I31" s="144">
        <v>557.1</v>
      </c>
      <c r="J31" s="90">
        <v>28</v>
      </c>
      <c r="K31" s="77">
        <v>7735</v>
      </c>
      <c r="L31" s="77">
        <v>0</v>
      </c>
      <c r="M31" s="77">
        <v>0</v>
      </c>
      <c r="N31" s="77">
        <v>0</v>
      </c>
      <c r="O31" s="77">
        <f t="shared" si="9"/>
        <v>7735</v>
      </c>
      <c r="P31" s="77">
        <v>0</v>
      </c>
      <c r="Q31" s="77"/>
      <c r="R31" s="85" t="s">
        <v>17</v>
      </c>
      <c r="S31" s="86"/>
      <c r="T31" s="78" t="s">
        <v>58</v>
      </c>
    </row>
    <row r="32" spans="1:21" s="81" customFormat="1" ht="27.75" customHeight="1">
      <c r="A32" s="148">
        <v>5</v>
      </c>
      <c r="B32" s="149" t="s">
        <v>35</v>
      </c>
      <c r="C32" s="150">
        <v>1965</v>
      </c>
      <c r="D32" s="150" t="s">
        <v>11</v>
      </c>
      <c r="E32" s="150" t="s">
        <v>57</v>
      </c>
      <c r="F32" s="91">
        <v>2</v>
      </c>
      <c r="G32" s="91">
        <v>2</v>
      </c>
      <c r="H32" s="144">
        <v>689.8</v>
      </c>
      <c r="I32" s="144">
        <v>566.9</v>
      </c>
      <c r="J32" s="90">
        <v>24</v>
      </c>
      <c r="K32" s="77">
        <v>15742</v>
      </c>
      <c r="L32" s="77">
        <v>0</v>
      </c>
      <c r="M32" s="77">
        <v>0</v>
      </c>
      <c r="N32" s="77">
        <v>0</v>
      </c>
      <c r="O32" s="77">
        <f t="shared" si="9"/>
        <v>15742</v>
      </c>
      <c r="P32" s="77">
        <v>0</v>
      </c>
      <c r="Q32" s="77"/>
      <c r="R32" s="85" t="s">
        <v>17</v>
      </c>
      <c r="S32" s="86"/>
      <c r="T32" s="78" t="s">
        <v>58</v>
      </c>
    </row>
    <row r="33" spans="1:20" s="81" customFormat="1" ht="29.25" customHeight="1">
      <c r="A33" s="148">
        <v>6</v>
      </c>
      <c r="B33" s="149" t="s">
        <v>107</v>
      </c>
      <c r="C33" s="150">
        <v>1998</v>
      </c>
      <c r="D33" s="150" t="s">
        <v>11</v>
      </c>
      <c r="E33" s="150" t="s">
        <v>57</v>
      </c>
      <c r="F33" s="91">
        <v>3</v>
      </c>
      <c r="G33" s="91">
        <v>2</v>
      </c>
      <c r="H33" s="144">
        <v>1111.3</v>
      </c>
      <c r="I33" s="144">
        <v>1054.3</v>
      </c>
      <c r="J33" s="90">
        <v>28</v>
      </c>
      <c r="K33" s="77">
        <v>91361</v>
      </c>
      <c r="L33" s="77">
        <v>0</v>
      </c>
      <c r="M33" s="77">
        <v>0</v>
      </c>
      <c r="N33" s="77">
        <v>0</v>
      </c>
      <c r="O33" s="77">
        <f t="shared" si="9"/>
        <v>91361</v>
      </c>
      <c r="P33" s="77">
        <v>0</v>
      </c>
      <c r="Q33" s="77"/>
      <c r="R33" s="85" t="s">
        <v>17</v>
      </c>
      <c r="S33" s="86"/>
      <c r="T33" s="78" t="s">
        <v>58</v>
      </c>
    </row>
    <row r="34" spans="1:20" s="81" customFormat="1" ht="29.25" customHeight="1">
      <c r="A34" s="148">
        <v>7</v>
      </c>
      <c r="B34" s="149" t="s">
        <v>108</v>
      </c>
      <c r="C34" s="150">
        <v>1979</v>
      </c>
      <c r="D34" s="150" t="s">
        <v>11</v>
      </c>
      <c r="E34" s="150" t="s">
        <v>57</v>
      </c>
      <c r="F34" s="91">
        <v>2</v>
      </c>
      <c r="G34" s="91">
        <v>2</v>
      </c>
      <c r="H34" s="144">
        <v>382.5</v>
      </c>
      <c r="I34" s="144">
        <v>357.7</v>
      </c>
      <c r="J34" s="90">
        <v>32</v>
      </c>
      <c r="K34" s="77">
        <v>46398</v>
      </c>
      <c r="L34" s="77">
        <v>0</v>
      </c>
      <c r="M34" s="77">
        <v>0</v>
      </c>
      <c r="N34" s="77">
        <v>0</v>
      </c>
      <c r="O34" s="77">
        <f t="shared" si="9"/>
        <v>46398</v>
      </c>
      <c r="P34" s="77">
        <v>0</v>
      </c>
      <c r="Q34" s="77"/>
      <c r="R34" s="85" t="s">
        <v>17</v>
      </c>
      <c r="S34" s="86"/>
      <c r="T34" s="78" t="s">
        <v>58</v>
      </c>
    </row>
    <row r="35" spans="1:20" s="81" customFormat="1" ht="29.25" customHeight="1">
      <c r="A35" s="148">
        <v>8</v>
      </c>
      <c r="B35" s="149" t="s">
        <v>109</v>
      </c>
      <c r="C35" s="150">
        <v>1980</v>
      </c>
      <c r="D35" s="150" t="s">
        <v>12</v>
      </c>
      <c r="E35" s="150" t="s">
        <v>57</v>
      </c>
      <c r="F35" s="91">
        <v>2</v>
      </c>
      <c r="G35" s="91">
        <v>4</v>
      </c>
      <c r="H35" s="144">
        <v>1408.6</v>
      </c>
      <c r="I35" s="144">
        <v>1141</v>
      </c>
      <c r="J35" s="90">
        <v>52</v>
      </c>
      <c r="K35" s="77">
        <v>218220</v>
      </c>
      <c r="L35" s="77">
        <v>0</v>
      </c>
      <c r="M35" s="77">
        <v>0</v>
      </c>
      <c r="N35" s="77">
        <v>0</v>
      </c>
      <c r="O35" s="77">
        <f t="shared" si="9"/>
        <v>218220</v>
      </c>
      <c r="P35" s="77">
        <v>0</v>
      </c>
      <c r="Q35" s="77"/>
      <c r="R35" s="85" t="s">
        <v>17</v>
      </c>
      <c r="S35" s="86"/>
      <c r="T35" s="78" t="s">
        <v>58</v>
      </c>
    </row>
    <row r="36" spans="1:20" s="81" customFormat="1" ht="29.25" customHeight="1">
      <c r="A36" s="148">
        <v>9</v>
      </c>
      <c r="B36" s="149" t="s">
        <v>110</v>
      </c>
      <c r="C36" s="150">
        <v>1991</v>
      </c>
      <c r="D36" s="155" t="s">
        <v>12</v>
      </c>
      <c r="E36" s="155" t="s">
        <v>57</v>
      </c>
      <c r="F36" s="91">
        <v>2</v>
      </c>
      <c r="G36" s="91">
        <v>3</v>
      </c>
      <c r="H36" s="144">
        <v>1395</v>
      </c>
      <c r="I36" s="144">
        <v>1120.2</v>
      </c>
      <c r="J36" s="90">
        <v>43</v>
      </c>
      <c r="K36" s="77">
        <v>53123</v>
      </c>
      <c r="L36" s="77">
        <v>0</v>
      </c>
      <c r="M36" s="77">
        <v>0</v>
      </c>
      <c r="N36" s="77">
        <v>0</v>
      </c>
      <c r="O36" s="77">
        <f t="shared" si="9"/>
        <v>53123</v>
      </c>
      <c r="P36" s="77">
        <v>0</v>
      </c>
      <c r="Q36" s="77"/>
      <c r="R36" s="85" t="s">
        <v>17</v>
      </c>
      <c r="S36" s="86"/>
      <c r="T36" s="78" t="s">
        <v>58</v>
      </c>
    </row>
    <row r="37" spans="1:20" s="81" customFormat="1" ht="29.25" customHeight="1">
      <c r="A37" s="148">
        <v>10</v>
      </c>
      <c r="B37" s="152" t="s">
        <v>111</v>
      </c>
      <c r="C37" s="150">
        <v>1985</v>
      </c>
      <c r="D37" s="150" t="s">
        <v>11</v>
      </c>
      <c r="E37" s="150" t="s">
        <v>57</v>
      </c>
      <c r="F37" s="91">
        <v>2</v>
      </c>
      <c r="G37" s="91">
        <v>3</v>
      </c>
      <c r="H37" s="144">
        <v>1007.3</v>
      </c>
      <c r="I37" s="144">
        <v>829.3</v>
      </c>
      <c r="J37" s="90">
        <v>30</v>
      </c>
      <c r="K37" s="77">
        <v>11515</v>
      </c>
      <c r="L37" s="77">
        <v>0</v>
      </c>
      <c r="M37" s="77">
        <v>0</v>
      </c>
      <c r="N37" s="77">
        <v>0</v>
      </c>
      <c r="O37" s="77">
        <f t="shared" si="9"/>
        <v>11515</v>
      </c>
      <c r="P37" s="77">
        <v>0</v>
      </c>
      <c r="Q37" s="77"/>
      <c r="R37" s="85" t="s">
        <v>17</v>
      </c>
      <c r="S37" s="86"/>
      <c r="T37" s="78" t="s">
        <v>58</v>
      </c>
    </row>
    <row r="38" spans="1:20" s="81" customFormat="1" ht="15" customHeight="1">
      <c r="A38" s="224" t="s">
        <v>98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6"/>
    </row>
    <row r="39" spans="1:20" s="81" customFormat="1" ht="27" customHeight="1">
      <c r="A39" s="220" t="s">
        <v>100</v>
      </c>
      <c r="B39" s="220"/>
      <c r="C39" s="127" t="s">
        <v>8</v>
      </c>
      <c r="D39" s="127" t="s">
        <v>8</v>
      </c>
      <c r="E39" s="127" t="s">
        <v>8</v>
      </c>
      <c r="F39" s="127" t="s">
        <v>8</v>
      </c>
      <c r="G39" s="127" t="s">
        <v>8</v>
      </c>
      <c r="H39" s="80">
        <f>H41</f>
        <v>2618</v>
      </c>
      <c r="I39" s="80">
        <f t="shared" ref="I39:P39" si="10">I41</f>
        <v>2279</v>
      </c>
      <c r="J39" s="80">
        <f t="shared" si="10"/>
        <v>122</v>
      </c>
      <c r="K39" s="80">
        <f t="shared" si="10"/>
        <v>3753841.39</v>
      </c>
      <c r="L39" s="80">
        <f t="shared" si="10"/>
        <v>0</v>
      </c>
      <c r="M39" s="80">
        <f t="shared" si="10"/>
        <v>0</v>
      </c>
      <c r="N39" s="80">
        <f t="shared" si="10"/>
        <v>0</v>
      </c>
      <c r="O39" s="80">
        <f t="shared" si="10"/>
        <v>3753841.39</v>
      </c>
      <c r="P39" s="80">
        <f t="shared" si="10"/>
        <v>0</v>
      </c>
      <c r="Q39" s="77"/>
      <c r="R39" s="128" t="s">
        <v>8</v>
      </c>
      <c r="S39" s="93"/>
      <c r="T39" s="87" t="s">
        <v>8</v>
      </c>
    </row>
    <row r="40" spans="1:20" s="81" customFormat="1" ht="15.75" customHeight="1">
      <c r="A40" s="180" t="s">
        <v>102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</row>
    <row r="41" spans="1:20" ht="53.25" customHeight="1">
      <c r="A41" s="172" t="s">
        <v>33</v>
      </c>
      <c r="B41" s="173"/>
      <c r="C41" s="132" t="s">
        <v>8</v>
      </c>
      <c r="D41" s="132" t="s">
        <v>8</v>
      </c>
      <c r="E41" s="132" t="s">
        <v>8</v>
      </c>
      <c r="F41" s="139" t="s">
        <v>8</v>
      </c>
      <c r="G41" s="139" t="s">
        <v>8</v>
      </c>
      <c r="H41" s="80">
        <f>SUM(H42:H45)</f>
        <v>2618</v>
      </c>
      <c r="I41" s="80">
        <f t="shared" ref="I41:Q41" si="11">SUM(I42:I45)</f>
        <v>2279</v>
      </c>
      <c r="J41" s="82">
        <f t="shared" si="11"/>
        <v>122</v>
      </c>
      <c r="K41" s="80">
        <f t="shared" si="11"/>
        <v>3753841.39</v>
      </c>
      <c r="L41" s="80">
        <f t="shared" si="11"/>
        <v>0</v>
      </c>
      <c r="M41" s="80">
        <f t="shared" si="11"/>
        <v>0</v>
      </c>
      <c r="N41" s="80">
        <f t="shared" si="11"/>
        <v>0</v>
      </c>
      <c r="O41" s="80">
        <f t="shared" si="11"/>
        <v>3753841.39</v>
      </c>
      <c r="P41" s="80">
        <f t="shared" si="11"/>
        <v>0</v>
      </c>
      <c r="Q41" s="80">
        <f t="shared" si="11"/>
        <v>0</v>
      </c>
      <c r="R41" s="132" t="s">
        <v>8</v>
      </c>
      <c r="S41" s="84"/>
      <c r="T41" s="132" t="s">
        <v>8</v>
      </c>
    </row>
    <row r="42" spans="1:20" ht="25.5">
      <c r="A42" s="69">
        <v>1</v>
      </c>
      <c r="B42" s="134" t="s">
        <v>42</v>
      </c>
      <c r="C42" s="142">
        <v>1963</v>
      </c>
      <c r="D42" s="88" t="s">
        <v>11</v>
      </c>
      <c r="E42" s="140" t="s">
        <v>57</v>
      </c>
      <c r="F42" s="89">
        <v>2</v>
      </c>
      <c r="G42" s="89">
        <v>2</v>
      </c>
      <c r="H42" s="77">
        <v>435</v>
      </c>
      <c r="I42" s="77">
        <v>405</v>
      </c>
      <c r="J42" s="90">
        <v>25</v>
      </c>
      <c r="K42" s="77">
        <f>SUM(L42:P42)</f>
        <v>1134519.23</v>
      </c>
      <c r="L42" s="77">
        <v>0</v>
      </c>
      <c r="M42" s="77">
        <v>0</v>
      </c>
      <c r="N42" s="77">
        <v>0</v>
      </c>
      <c r="O42" s="77">
        <v>1134519.23</v>
      </c>
      <c r="P42" s="77">
        <v>0</v>
      </c>
      <c r="Q42" s="77">
        <v>0</v>
      </c>
      <c r="R42" s="85" t="s">
        <v>17</v>
      </c>
      <c r="S42" s="86"/>
      <c r="T42" s="85" t="s">
        <v>58</v>
      </c>
    </row>
    <row r="43" spans="1:20" ht="27.75" customHeight="1">
      <c r="A43" s="69">
        <v>2</v>
      </c>
      <c r="B43" s="134" t="s">
        <v>35</v>
      </c>
      <c r="C43" s="142">
        <v>1965</v>
      </c>
      <c r="D43" s="88" t="s">
        <v>11</v>
      </c>
      <c r="E43" s="140" t="s">
        <v>57</v>
      </c>
      <c r="F43" s="89">
        <v>2</v>
      </c>
      <c r="G43" s="89">
        <v>2</v>
      </c>
      <c r="H43" s="77">
        <v>690</v>
      </c>
      <c r="I43" s="77">
        <v>567</v>
      </c>
      <c r="J43" s="90">
        <v>34</v>
      </c>
      <c r="K43" s="77">
        <f t="shared" ref="K43:K45" si="12">SUM(L43:P43)</f>
        <v>1172336.54</v>
      </c>
      <c r="L43" s="77">
        <v>0</v>
      </c>
      <c r="M43" s="77">
        <v>0</v>
      </c>
      <c r="N43" s="77">
        <v>0</v>
      </c>
      <c r="O43" s="77">
        <v>1172336.54</v>
      </c>
      <c r="P43" s="77">
        <v>0</v>
      </c>
      <c r="Q43" s="77">
        <v>0</v>
      </c>
      <c r="R43" s="85" t="s">
        <v>17</v>
      </c>
      <c r="S43" s="86"/>
      <c r="T43" s="85" t="s">
        <v>58</v>
      </c>
    </row>
    <row r="44" spans="1:20" ht="25.5" customHeight="1">
      <c r="A44" s="69">
        <v>3</v>
      </c>
      <c r="B44" s="134" t="s">
        <v>34</v>
      </c>
      <c r="C44" s="142">
        <v>1986</v>
      </c>
      <c r="D44" s="88" t="s">
        <v>11</v>
      </c>
      <c r="E44" s="140" t="s">
        <v>57</v>
      </c>
      <c r="F44" s="89">
        <v>2</v>
      </c>
      <c r="G44" s="89">
        <v>2</v>
      </c>
      <c r="H44" s="77">
        <v>667</v>
      </c>
      <c r="I44" s="77">
        <v>531</v>
      </c>
      <c r="J44" s="90">
        <v>22</v>
      </c>
      <c r="K44" s="77">
        <f t="shared" si="12"/>
        <v>639376</v>
      </c>
      <c r="L44" s="77">
        <v>0</v>
      </c>
      <c r="M44" s="77">
        <v>0</v>
      </c>
      <c r="N44" s="77">
        <v>0</v>
      </c>
      <c r="O44" s="77">
        <v>639376</v>
      </c>
      <c r="P44" s="77">
        <v>0</v>
      </c>
      <c r="Q44" s="77">
        <v>0</v>
      </c>
      <c r="R44" s="85" t="s">
        <v>17</v>
      </c>
      <c r="S44" s="86"/>
      <c r="T44" s="85" t="s">
        <v>58</v>
      </c>
    </row>
    <row r="45" spans="1:20" ht="25.5">
      <c r="A45" s="69">
        <v>4</v>
      </c>
      <c r="B45" s="134" t="s">
        <v>43</v>
      </c>
      <c r="C45" s="142">
        <v>1996</v>
      </c>
      <c r="D45" s="88" t="s">
        <v>11</v>
      </c>
      <c r="E45" s="140" t="s">
        <v>57</v>
      </c>
      <c r="F45" s="89">
        <v>2</v>
      </c>
      <c r="G45" s="89">
        <v>2</v>
      </c>
      <c r="H45" s="77">
        <v>826</v>
      </c>
      <c r="I45" s="77">
        <v>776</v>
      </c>
      <c r="J45" s="90">
        <v>41</v>
      </c>
      <c r="K45" s="77">
        <f t="shared" si="12"/>
        <v>807609.62</v>
      </c>
      <c r="L45" s="77">
        <v>0</v>
      </c>
      <c r="M45" s="77">
        <v>0</v>
      </c>
      <c r="N45" s="77">
        <v>0</v>
      </c>
      <c r="O45" s="77">
        <v>807609.62</v>
      </c>
      <c r="P45" s="77">
        <v>0</v>
      </c>
      <c r="Q45" s="77">
        <v>0</v>
      </c>
      <c r="R45" s="85" t="s">
        <v>17</v>
      </c>
      <c r="S45" s="86"/>
      <c r="T45" s="85" t="s">
        <v>58</v>
      </c>
    </row>
    <row r="46" spans="1:20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/>
    </row>
    <row r="47" spans="1:20" s="154" customFormat="1">
      <c r="A47" s="219" t="s">
        <v>19</v>
      </c>
      <c r="B47" s="219"/>
      <c r="C47" s="151" t="s">
        <v>8</v>
      </c>
      <c r="D47" s="132" t="s">
        <v>8</v>
      </c>
      <c r="E47" s="132" t="s">
        <v>8</v>
      </c>
      <c r="F47" s="132" t="s">
        <v>8</v>
      </c>
      <c r="G47" s="132" t="s">
        <v>8</v>
      </c>
      <c r="H47" s="87">
        <f>H49</f>
        <v>8872</v>
      </c>
      <c r="I47" s="87">
        <f t="shared" ref="I47:P47" si="13">I49</f>
        <v>7631.7</v>
      </c>
      <c r="J47" s="87">
        <f t="shared" si="13"/>
        <v>312</v>
      </c>
      <c r="K47" s="87">
        <f t="shared" si="13"/>
        <v>16604520</v>
      </c>
      <c r="L47" s="87">
        <f t="shared" si="13"/>
        <v>0</v>
      </c>
      <c r="M47" s="87">
        <f t="shared" si="13"/>
        <v>0</v>
      </c>
      <c r="N47" s="87">
        <f t="shared" si="13"/>
        <v>0</v>
      </c>
      <c r="O47" s="87">
        <f t="shared" si="13"/>
        <v>16604520</v>
      </c>
      <c r="P47" s="87">
        <f t="shared" si="13"/>
        <v>0</v>
      </c>
      <c r="Q47" s="126" t="e">
        <f>#REF!+#REF!+#REF!+#REF!+#REF!+#REF!+#REF!+#REF!+#REF!+#REF!+#REF!+#REF!+#REF!+#REF!+#REF!+#REF!+#REF!+#REF!+#REF!+#REF!+#REF!+#REF!+#REF!+#REF!+#REF!+#REF!+#REF!+#REF!+#REF!+#REF!+#REF!+#REF!+#REF!</f>
        <v>#REF!</v>
      </c>
      <c r="R47" s="151" t="s">
        <v>8</v>
      </c>
      <c r="S47" s="129"/>
      <c r="T47" s="151" t="s">
        <v>8</v>
      </c>
    </row>
    <row r="48" spans="1:20" ht="12.75">
      <c r="A48" s="216" t="s">
        <v>98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8"/>
    </row>
    <row r="49" spans="1:20" s="154" customFormat="1" ht="29.25" customHeight="1">
      <c r="A49" s="172" t="s">
        <v>100</v>
      </c>
      <c r="B49" s="221"/>
      <c r="C49" s="132" t="s">
        <v>8</v>
      </c>
      <c r="D49" s="132" t="s">
        <v>8</v>
      </c>
      <c r="E49" s="132" t="s">
        <v>8</v>
      </c>
      <c r="F49" s="132" t="s">
        <v>8</v>
      </c>
      <c r="G49" s="132" t="s">
        <v>8</v>
      </c>
      <c r="H49" s="87">
        <f>H51</f>
        <v>8872</v>
      </c>
      <c r="I49" s="87">
        <f t="shared" ref="I49:P49" si="14">I51</f>
        <v>7631.7</v>
      </c>
      <c r="J49" s="87">
        <f t="shared" si="14"/>
        <v>312</v>
      </c>
      <c r="K49" s="87">
        <f t="shared" si="14"/>
        <v>16604520</v>
      </c>
      <c r="L49" s="87">
        <f t="shared" si="14"/>
        <v>0</v>
      </c>
      <c r="M49" s="87">
        <f t="shared" si="14"/>
        <v>0</v>
      </c>
      <c r="N49" s="87">
        <f t="shared" si="14"/>
        <v>0</v>
      </c>
      <c r="O49" s="87">
        <f t="shared" si="14"/>
        <v>16604520</v>
      </c>
      <c r="P49" s="87">
        <f t="shared" si="14"/>
        <v>0</v>
      </c>
      <c r="Q49" s="132" t="s">
        <v>8</v>
      </c>
      <c r="R49" s="132" t="s">
        <v>8</v>
      </c>
      <c r="S49" s="132" t="s">
        <v>8</v>
      </c>
      <c r="T49" s="132" t="s">
        <v>8</v>
      </c>
    </row>
    <row r="50" spans="1:20" ht="12.75">
      <c r="A50" s="174" t="s">
        <v>102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6"/>
    </row>
    <row r="51" spans="1:20" s="154" customFormat="1" ht="52.5" customHeight="1">
      <c r="A51" s="214" t="s">
        <v>33</v>
      </c>
      <c r="B51" s="215"/>
      <c r="C51" s="156" t="s">
        <v>8</v>
      </c>
      <c r="D51" s="156" t="s">
        <v>8</v>
      </c>
      <c r="E51" s="156" t="s">
        <v>8</v>
      </c>
      <c r="F51" s="158" t="s">
        <v>8</v>
      </c>
      <c r="G51" s="158" t="s">
        <v>8</v>
      </c>
      <c r="H51" s="159">
        <f>H52+H53+H54+H55+H56+H57+H58+H59+H60+H61</f>
        <v>8872</v>
      </c>
      <c r="I51" s="159">
        <f t="shared" ref="I51:P51" si="15">I52+I53+I54+I55+I56+I57+I58+I59+I60+I61</f>
        <v>7631.7</v>
      </c>
      <c r="J51" s="159">
        <f t="shared" si="15"/>
        <v>312</v>
      </c>
      <c r="K51" s="159">
        <f t="shared" si="15"/>
        <v>16604520</v>
      </c>
      <c r="L51" s="159">
        <f t="shared" si="15"/>
        <v>0</v>
      </c>
      <c r="M51" s="159">
        <f t="shared" si="15"/>
        <v>0</v>
      </c>
      <c r="N51" s="159">
        <f t="shared" si="15"/>
        <v>0</v>
      </c>
      <c r="O51" s="159">
        <f t="shared" si="15"/>
        <v>16604520</v>
      </c>
      <c r="P51" s="159">
        <f t="shared" si="15"/>
        <v>0</v>
      </c>
      <c r="Q51" s="160">
        <f t="shared" ref="Q51" si="16">SUM(Q61:Q61)</f>
        <v>0</v>
      </c>
      <c r="R51" s="156" t="s">
        <v>8</v>
      </c>
      <c r="S51" s="84"/>
      <c r="T51" s="156" t="s">
        <v>8</v>
      </c>
    </row>
    <row r="52" spans="1:20" s="154" customFormat="1" ht="24.75" customHeight="1">
      <c r="A52" s="69">
        <v>1</v>
      </c>
      <c r="B52" s="3" t="s">
        <v>103</v>
      </c>
      <c r="C52" s="155">
        <v>1964</v>
      </c>
      <c r="D52" s="155" t="s">
        <v>12</v>
      </c>
      <c r="E52" s="155" t="s">
        <v>57</v>
      </c>
      <c r="F52" s="91">
        <v>2</v>
      </c>
      <c r="G52" s="91">
        <v>2</v>
      </c>
      <c r="H52" s="144">
        <v>789.6</v>
      </c>
      <c r="I52" s="144">
        <v>710.7</v>
      </c>
      <c r="J52" s="90">
        <v>29</v>
      </c>
      <c r="K52" s="77">
        <v>1490410</v>
      </c>
      <c r="L52" s="77">
        <v>0</v>
      </c>
      <c r="M52" s="77">
        <v>0</v>
      </c>
      <c r="N52" s="77">
        <v>0</v>
      </c>
      <c r="O52" s="77">
        <f>K52</f>
        <v>1490410</v>
      </c>
      <c r="P52" s="77">
        <v>0</v>
      </c>
      <c r="Q52" s="77"/>
      <c r="R52" s="155" t="s">
        <v>20</v>
      </c>
      <c r="S52" s="157"/>
      <c r="T52" s="155" t="s">
        <v>58</v>
      </c>
    </row>
    <row r="53" spans="1:20" s="154" customFormat="1" ht="24" customHeight="1">
      <c r="A53" s="69">
        <v>2</v>
      </c>
      <c r="B53" s="3" t="s">
        <v>104</v>
      </c>
      <c r="C53" s="155">
        <v>1964</v>
      </c>
      <c r="D53" s="155" t="s">
        <v>12</v>
      </c>
      <c r="E53" s="155" t="s">
        <v>57</v>
      </c>
      <c r="F53" s="91">
        <v>2</v>
      </c>
      <c r="G53" s="91">
        <v>2</v>
      </c>
      <c r="H53" s="144">
        <v>728.8</v>
      </c>
      <c r="I53" s="144">
        <v>671.8</v>
      </c>
      <c r="J53" s="90">
        <v>27</v>
      </c>
      <c r="K53" s="77">
        <v>1772010</v>
      </c>
      <c r="L53" s="77">
        <v>0</v>
      </c>
      <c r="M53" s="77">
        <v>0</v>
      </c>
      <c r="N53" s="77">
        <v>0</v>
      </c>
      <c r="O53" s="77">
        <f t="shared" ref="O53:O61" si="17">K53</f>
        <v>1772010</v>
      </c>
      <c r="P53" s="77">
        <v>0</v>
      </c>
      <c r="Q53" s="77"/>
      <c r="R53" s="155" t="s">
        <v>20</v>
      </c>
      <c r="S53" s="157"/>
      <c r="T53" s="155" t="s">
        <v>58</v>
      </c>
    </row>
    <row r="54" spans="1:20" s="154" customFormat="1" ht="24" customHeight="1">
      <c r="A54" s="69">
        <v>3</v>
      </c>
      <c r="B54" s="3" t="s">
        <v>105</v>
      </c>
      <c r="C54" s="155">
        <v>1963</v>
      </c>
      <c r="D54" s="155" t="s">
        <v>11</v>
      </c>
      <c r="E54" s="155" t="s">
        <v>57</v>
      </c>
      <c r="F54" s="91">
        <v>2</v>
      </c>
      <c r="G54" s="91">
        <v>2</v>
      </c>
      <c r="H54" s="144">
        <v>652.6</v>
      </c>
      <c r="I54" s="144">
        <v>622.70000000000005</v>
      </c>
      <c r="J54" s="90">
        <v>19</v>
      </c>
      <c r="K54" s="77">
        <v>2239680</v>
      </c>
      <c r="L54" s="77">
        <v>0</v>
      </c>
      <c r="M54" s="77">
        <v>0</v>
      </c>
      <c r="N54" s="77">
        <v>0</v>
      </c>
      <c r="O54" s="77">
        <f t="shared" si="17"/>
        <v>2239680</v>
      </c>
      <c r="P54" s="77">
        <v>0</v>
      </c>
      <c r="Q54" s="77"/>
      <c r="R54" s="155" t="s">
        <v>20</v>
      </c>
      <c r="S54" s="157"/>
      <c r="T54" s="155" t="s">
        <v>58</v>
      </c>
    </row>
    <row r="55" spans="1:20" s="154" customFormat="1" ht="24" customHeight="1">
      <c r="A55" s="69">
        <v>4</v>
      </c>
      <c r="B55" s="3" t="s">
        <v>106</v>
      </c>
      <c r="C55" s="155">
        <v>1993</v>
      </c>
      <c r="D55" s="155" t="s">
        <v>11</v>
      </c>
      <c r="E55" s="155" t="s">
        <v>57</v>
      </c>
      <c r="F55" s="91">
        <v>2</v>
      </c>
      <c r="G55" s="91">
        <v>2</v>
      </c>
      <c r="H55" s="144">
        <v>706.5</v>
      </c>
      <c r="I55" s="144">
        <v>557.1</v>
      </c>
      <c r="J55" s="90">
        <v>28</v>
      </c>
      <c r="K55" s="77">
        <v>193380</v>
      </c>
      <c r="L55" s="77">
        <v>0</v>
      </c>
      <c r="M55" s="77">
        <v>0</v>
      </c>
      <c r="N55" s="77">
        <v>0</v>
      </c>
      <c r="O55" s="77">
        <f t="shared" si="17"/>
        <v>193380</v>
      </c>
      <c r="P55" s="77">
        <v>0</v>
      </c>
      <c r="Q55" s="77"/>
      <c r="R55" s="155" t="s">
        <v>20</v>
      </c>
      <c r="S55" s="157"/>
      <c r="T55" s="155" t="s">
        <v>58</v>
      </c>
    </row>
    <row r="56" spans="1:20" s="154" customFormat="1" ht="24" customHeight="1">
      <c r="A56" s="69">
        <v>5</v>
      </c>
      <c r="B56" s="3" t="s">
        <v>35</v>
      </c>
      <c r="C56" s="155">
        <v>1965</v>
      </c>
      <c r="D56" s="155" t="s">
        <v>11</v>
      </c>
      <c r="E56" s="155" t="s">
        <v>57</v>
      </c>
      <c r="F56" s="91">
        <v>2</v>
      </c>
      <c r="G56" s="91">
        <v>2</v>
      </c>
      <c r="H56" s="144">
        <v>689.8</v>
      </c>
      <c r="I56" s="144">
        <v>566.9</v>
      </c>
      <c r="J56" s="90">
        <v>24</v>
      </c>
      <c r="K56" s="77">
        <v>393560</v>
      </c>
      <c r="L56" s="77">
        <v>0</v>
      </c>
      <c r="M56" s="77">
        <v>0</v>
      </c>
      <c r="N56" s="77">
        <v>0</v>
      </c>
      <c r="O56" s="77">
        <f t="shared" si="17"/>
        <v>393560</v>
      </c>
      <c r="P56" s="77">
        <v>0</v>
      </c>
      <c r="Q56" s="77"/>
      <c r="R56" s="155" t="s">
        <v>20</v>
      </c>
      <c r="S56" s="157"/>
      <c r="T56" s="155" t="s">
        <v>58</v>
      </c>
    </row>
    <row r="57" spans="1:20" s="154" customFormat="1" ht="25.5" customHeight="1">
      <c r="A57" s="69">
        <v>6</v>
      </c>
      <c r="B57" s="3" t="s">
        <v>107</v>
      </c>
      <c r="C57" s="155">
        <v>1998</v>
      </c>
      <c r="D57" s="155" t="s">
        <v>11</v>
      </c>
      <c r="E57" s="155" t="s">
        <v>57</v>
      </c>
      <c r="F57" s="91">
        <v>3</v>
      </c>
      <c r="G57" s="91">
        <v>2</v>
      </c>
      <c r="H57" s="144">
        <v>1111.3</v>
      </c>
      <c r="I57" s="144">
        <v>1054.3</v>
      </c>
      <c r="J57" s="90">
        <v>28</v>
      </c>
      <c r="K57" s="77">
        <v>2284050</v>
      </c>
      <c r="L57" s="77">
        <v>0</v>
      </c>
      <c r="M57" s="77">
        <v>0</v>
      </c>
      <c r="N57" s="77">
        <v>0</v>
      </c>
      <c r="O57" s="77">
        <f t="shared" si="17"/>
        <v>2284050</v>
      </c>
      <c r="P57" s="77">
        <v>0</v>
      </c>
      <c r="Q57" s="77"/>
      <c r="R57" s="155" t="s">
        <v>20</v>
      </c>
      <c r="S57" s="157"/>
      <c r="T57" s="155" t="s">
        <v>58</v>
      </c>
    </row>
    <row r="58" spans="1:20" s="154" customFormat="1" ht="25.5" customHeight="1">
      <c r="A58" s="69">
        <v>7</v>
      </c>
      <c r="B58" s="3" t="s">
        <v>108</v>
      </c>
      <c r="C58" s="155">
        <v>1979</v>
      </c>
      <c r="D58" s="155" t="s">
        <v>11</v>
      </c>
      <c r="E58" s="155" t="s">
        <v>57</v>
      </c>
      <c r="F58" s="91">
        <v>2</v>
      </c>
      <c r="G58" s="91">
        <v>2</v>
      </c>
      <c r="H58" s="144">
        <v>382.5</v>
      </c>
      <c r="I58" s="144">
        <v>357.7</v>
      </c>
      <c r="J58" s="90">
        <v>32</v>
      </c>
      <c r="K58" s="77">
        <v>1159960</v>
      </c>
      <c r="L58" s="77">
        <v>0</v>
      </c>
      <c r="M58" s="77">
        <v>0</v>
      </c>
      <c r="N58" s="77">
        <v>0</v>
      </c>
      <c r="O58" s="77">
        <f t="shared" si="17"/>
        <v>1159960</v>
      </c>
      <c r="P58" s="77">
        <v>0</v>
      </c>
      <c r="Q58" s="77"/>
      <c r="R58" s="155" t="s">
        <v>20</v>
      </c>
      <c r="S58" s="157"/>
      <c r="T58" s="155" t="s">
        <v>58</v>
      </c>
    </row>
    <row r="59" spans="1:20" s="154" customFormat="1" ht="27" customHeight="1">
      <c r="A59" s="69">
        <v>8</v>
      </c>
      <c r="B59" s="3" t="s">
        <v>109</v>
      </c>
      <c r="C59" s="155">
        <v>1980</v>
      </c>
      <c r="D59" s="155" t="s">
        <v>12</v>
      </c>
      <c r="E59" s="155" t="s">
        <v>57</v>
      </c>
      <c r="F59" s="91">
        <v>2</v>
      </c>
      <c r="G59" s="91">
        <v>4</v>
      </c>
      <c r="H59" s="144">
        <v>1408.6</v>
      </c>
      <c r="I59" s="144">
        <v>1141</v>
      </c>
      <c r="J59" s="90">
        <v>52</v>
      </c>
      <c r="K59" s="77">
        <v>5455510</v>
      </c>
      <c r="L59" s="77">
        <v>0</v>
      </c>
      <c r="M59" s="77">
        <v>0</v>
      </c>
      <c r="N59" s="77">
        <v>0</v>
      </c>
      <c r="O59" s="77">
        <f t="shared" si="17"/>
        <v>5455510</v>
      </c>
      <c r="P59" s="77">
        <v>0</v>
      </c>
      <c r="Q59" s="77"/>
      <c r="R59" s="155" t="s">
        <v>20</v>
      </c>
      <c r="S59" s="157"/>
      <c r="T59" s="155" t="s">
        <v>58</v>
      </c>
    </row>
    <row r="60" spans="1:20" s="154" customFormat="1" ht="23.25" customHeight="1">
      <c r="A60" s="69">
        <v>9</v>
      </c>
      <c r="B60" s="3" t="s">
        <v>110</v>
      </c>
      <c r="C60" s="155">
        <v>1991</v>
      </c>
      <c r="D60" s="155" t="s">
        <v>12</v>
      </c>
      <c r="E60" s="155" t="s">
        <v>57</v>
      </c>
      <c r="F60" s="91">
        <v>2</v>
      </c>
      <c r="G60" s="91">
        <v>3</v>
      </c>
      <c r="H60" s="144">
        <v>1395</v>
      </c>
      <c r="I60" s="144">
        <v>1120.2</v>
      </c>
      <c r="J60" s="90">
        <v>43</v>
      </c>
      <c r="K60" s="77">
        <v>1328090</v>
      </c>
      <c r="L60" s="77">
        <v>0</v>
      </c>
      <c r="M60" s="77">
        <v>0</v>
      </c>
      <c r="N60" s="77">
        <v>0</v>
      </c>
      <c r="O60" s="77">
        <f t="shared" si="17"/>
        <v>1328090</v>
      </c>
      <c r="P60" s="77">
        <v>0</v>
      </c>
      <c r="Q60" s="77"/>
      <c r="R60" s="155" t="s">
        <v>20</v>
      </c>
      <c r="S60" s="157"/>
      <c r="T60" s="155" t="s">
        <v>58</v>
      </c>
    </row>
    <row r="61" spans="1:20" ht="27.75" customHeight="1">
      <c r="A61" s="69">
        <v>10</v>
      </c>
      <c r="B61" s="152" t="s">
        <v>111</v>
      </c>
      <c r="C61" s="155">
        <v>1985</v>
      </c>
      <c r="D61" s="155" t="s">
        <v>11</v>
      </c>
      <c r="E61" s="155" t="s">
        <v>57</v>
      </c>
      <c r="F61" s="91">
        <v>2</v>
      </c>
      <c r="G61" s="91">
        <v>3</v>
      </c>
      <c r="H61" s="144">
        <v>1007.3</v>
      </c>
      <c r="I61" s="144">
        <v>829.3</v>
      </c>
      <c r="J61" s="90">
        <v>30</v>
      </c>
      <c r="K61" s="77">
        <v>287870</v>
      </c>
      <c r="L61" s="77">
        <v>0</v>
      </c>
      <c r="M61" s="77">
        <v>0</v>
      </c>
      <c r="N61" s="77">
        <v>0</v>
      </c>
      <c r="O61" s="77">
        <f t="shared" si="17"/>
        <v>287870</v>
      </c>
      <c r="P61" s="77">
        <v>0</v>
      </c>
      <c r="Q61" s="77">
        <v>0</v>
      </c>
      <c r="R61" s="85" t="s">
        <v>20</v>
      </c>
      <c r="S61" s="157"/>
      <c r="T61" s="85" t="s">
        <v>58</v>
      </c>
    </row>
  </sheetData>
  <mergeCells count="46">
    <mergeCell ref="A39:B39"/>
    <mergeCell ref="A24:T24"/>
    <mergeCell ref="A49:B49"/>
    <mergeCell ref="A27:B27"/>
    <mergeCell ref="A38:T38"/>
    <mergeCell ref="A40:T40"/>
    <mergeCell ref="A41:B41"/>
    <mergeCell ref="A50:T50"/>
    <mergeCell ref="A51:B51"/>
    <mergeCell ref="A46:T46"/>
    <mergeCell ref="A48:T48"/>
    <mergeCell ref="A47:B47"/>
    <mergeCell ref="M8:M9"/>
    <mergeCell ref="N8:N9"/>
    <mergeCell ref="P8:P9"/>
    <mergeCell ref="A13:B13"/>
    <mergeCell ref="A3:T5"/>
    <mergeCell ref="A6:A9"/>
    <mergeCell ref="B6:B9"/>
    <mergeCell ref="G6:G9"/>
    <mergeCell ref="K6:Q6"/>
    <mergeCell ref="D6:D9"/>
    <mergeCell ref="F6:F9"/>
    <mergeCell ref="A11:B11"/>
    <mergeCell ref="P1:S1"/>
    <mergeCell ref="R6:R9"/>
    <mergeCell ref="T6:T9"/>
    <mergeCell ref="A12:T12"/>
    <mergeCell ref="A16:T16"/>
    <mergeCell ref="L7:Q7"/>
    <mergeCell ref="E6:E9"/>
    <mergeCell ref="K7:K9"/>
    <mergeCell ref="C6:C9"/>
    <mergeCell ref="H6:H9"/>
    <mergeCell ref="I6:I9"/>
    <mergeCell ref="J6:J9"/>
    <mergeCell ref="A14:T14"/>
    <mergeCell ref="O8:O9"/>
    <mergeCell ref="P2:T2"/>
    <mergeCell ref="L8:L9"/>
    <mergeCell ref="A17:B17"/>
    <mergeCell ref="A22:T22"/>
    <mergeCell ref="A15:B15"/>
    <mergeCell ref="A23:B23"/>
    <mergeCell ref="A26:T26"/>
    <mergeCell ref="A25:B25"/>
  </mergeCells>
  <pageMargins left="0.31496062992125984" right="0.31496062992125984" top="0.15748031496062992" bottom="0.35433070866141736" header="0.31496062992125984" footer="0.31496062992125984"/>
  <pageSetup paperSize="9" scale="60" fitToHeight="63" orientation="landscape" r:id="rId1"/>
  <ignoredErrors>
    <ignoredError sqref="K18:K21 K42:K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abSelected="1" view="pageBreakPreview" topLeftCell="A4" zoomScaleNormal="90" zoomScaleSheetLayoutView="100" workbookViewId="0">
      <selection activeCell="B38" sqref="B38"/>
    </sheetView>
  </sheetViews>
  <sheetFormatPr defaultRowHeight="15"/>
  <cols>
    <col min="1" max="1" width="5" style="114" customWidth="1"/>
    <col min="2" max="2" width="20" style="12" customWidth="1"/>
    <col min="3" max="3" width="15.85546875" style="12" customWidth="1"/>
    <col min="4" max="4" width="14.7109375" style="12" customWidth="1"/>
    <col min="5" max="5" width="7.7109375" style="12" customWidth="1"/>
    <col min="6" max="6" width="14.42578125" style="12" customWidth="1"/>
    <col min="7" max="7" width="11.85546875" style="12" customWidth="1"/>
    <col min="8" max="8" width="14.5703125" style="12" customWidth="1"/>
    <col min="9" max="9" width="13.7109375" style="12" customWidth="1"/>
    <col min="10" max="10" width="13.28515625" style="12" customWidth="1"/>
    <col min="11" max="11" width="12.28515625" style="12" customWidth="1"/>
    <col min="12" max="12" width="14.140625" style="12" customWidth="1"/>
    <col min="13" max="13" width="9.140625" style="12"/>
    <col min="14" max="14" width="15.28515625" style="12" customWidth="1"/>
    <col min="15" max="15" width="14.140625" style="12" customWidth="1"/>
    <col min="16" max="16" width="15.42578125" style="12" customWidth="1"/>
    <col min="17" max="17" width="16" style="12" customWidth="1"/>
    <col min="18" max="18" width="12.5703125" style="12" bestFit="1" customWidth="1"/>
    <col min="19" max="19" width="9.140625" style="12"/>
    <col min="20" max="20" width="16" style="12" customWidth="1"/>
    <col min="21" max="21" width="10" style="12" bestFit="1" customWidth="1"/>
    <col min="22" max="16384" width="9.140625" style="12"/>
  </cols>
  <sheetData>
    <row r="1" spans="1:20">
      <c r="O1" s="64" t="s">
        <v>78</v>
      </c>
      <c r="P1" s="64"/>
      <c r="Q1" s="64"/>
    </row>
    <row r="2" spans="1:20" ht="66" customHeight="1">
      <c r="O2" s="201" t="s">
        <v>22</v>
      </c>
      <c r="P2" s="201"/>
      <c r="Q2" s="201"/>
    </row>
    <row r="3" spans="1:20" ht="62.25" customHeight="1">
      <c r="D3" s="233" t="s">
        <v>79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5" spans="1:20" ht="25.5" customHeight="1">
      <c r="A5" s="204" t="s">
        <v>0</v>
      </c>
      <c r="B5" s="234" t="s">
        <v>1</v>
      </c>
      <c r="C5" s="237" t="s">
        <v>77</v>
      </c>
      <c r="D5" s="239" t="s">
        <v>73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189" t="s">
        <v>74</v>
      </c>
      <c r="P5" s="190"/>
      <c r="Q5" s="190"/>
      <c r="R5" s="191"/>
    </row>
    <row r="6" spans="1:20" ht="153">
      <c r="A6" s="205"/>
      <c r="B6" s="235"/>
      <c r="C6" s="238"/>
      <c r="D6" s="137" t="s">
        <v>60</v>
      </c>
      <c r="E6" s="241" t="s">
        <v>61</v>
      </c>
      <c r="F6" s="242"/>
      <c r="G6" s="241" t="s">
        <v>62</v>
      </c>
      <c r="H6" s="242"/>
      <c r="I6" s="241" t="s">
        <v>63</v>
      </c>
      <c r="J6" s="242"/>
      <c r="K6" s="241" t="s">
        <v>64</v>
      </c>
      <c r="L6" s="242"/>
      <c r="M6" s="241" t="s">
        <v>65</v>
      </c>
      <c r="N6" s="242"/>
      <c r="O6" s="131" t="s">
        <v>66</v>
      </c>
      <c r="P6" s="131" t="s">
        <v>67</v>
      </c>
      <c r="Q6" s="131" t="s">
        <v>75</v>
      </c>
      <c r="R6" s="118" t="s">
        <v>96</v>
      </c>
    </row>
    <row r="7" spans="1:20">
      <c r="A7" s="205"/>
      <c r="B7" s="236"/>
      <c r="C7" s="8" t="s">
        <v>68</v>
      </c>
      <c r="D7" s="9" t="s">
        <v>68</v>
      </c>
      <c r="E7" s="6" t="s">
        <v>69</v>
      </c>
      <c r="F7" s="136" t="s">
        <v>68</v>
      </c>
      <c r="G7" s="136" t="s">
        <v>70</v>
      </c>
      <c r="H7" s="136" t="s">
        <v>68</v>
      </c>
      <c r="I7" s="9" t="s">
        <v>70</v>
      </c>
      <c r="J7" s="9" t="s">
        <v>68</v>
      </c>
      <c r="K7" s="136" t="s">
        <v>70</v>
      </c>
      <c r="L7" s="136" t="s">
        <v>68</v>
      </c>
      <c r="M7" s="136" t="s">
        <v>71</v>
      </c>
      <c r="N7" s="136" t="s">
        <v>68</v>
      </c>
      <c r="O7" s="9" t="s">
        <v>68</v>
      </c>
      <c r="P7" s="9" t="s">
        <v>68</v>
      </c>
      <c r="Q7" s="9" t="s">
        <v>68</v>
      </c>
      <c r="R7" s="9" t="s">
        <v>68</v>
      </c>
    </row>
    <row r="8" spans="1:20">
      <c r="A8" s="73">
        <v>1</v>
      </c>
      <c r="B8" s="62">
        <v>2</v>
      </c>
      <c r="C8" s="61">
        <v>3</v>
      </c>
      <c r="D8" s="62">
        <v>4</v>
      </c>
      <c r="E8" s="61">
        <v>5</v>
      </c>
      <c r="F8" s="62">
        <v>6</v>
      </c>
      <c r="G8" s="61">
        <v>7</v>
      </c>
      <c r="H8" s="62">
        <v>8</v>
      </c>
      <c r="I8" s="61">
        <v>9</v>
      </c>
      <c r="J8" s="62">
        <v>10</v>
      </c>
      <c r="K8" s="61">
        <v>11</v>
      </c>
      <c r="L8" s="62">
        <v>12</v>
      </c>
      <c r="M8" s="61">
        <v>13</v>
      </c>
      <c r="N8" s="62">
        <v>14</v>
      </c>
      <c r="O8" s="61">
        <v>15</v>
      </c>
      <c r="P8" s="62">
        <v>16</v>
      </c>
      <c r="Q8" s="61">
        <v>17</v>
      </c>
      <c r="R8" s="62">
        <v>18</v>
      </c>
    </row>
    <row r="9" spans="1:20">
      <c r="A9" s="230" t="s">
        <v>112</v>
      </c>
      <c r="B9" s="231"/>
      <c r="C9" s="11">
        <f>C11+C19</f>
        <v>814330.61</v>
      </c>
      <c r="D9" s="11">
        <f t="shared" ref="D9:R9" si="0">D11+D19</f>
        <v>128570</v>
      </c>
      <c r="E9" s="11">
        <f t="shared" si="0"/>
        <v>0</v>
      </c>
      <c r="F9" s="11">
        <f t="shared" si="0"/>
        <v>0</v>
      </c>
      <c r="G9" s="11">
        <f t="shared" si="0"/>
        <v>2580</v>
      </c>
      <c r="H9" s="11">
        <f t="shared" si="0"/>
        <v>378493.38</v>
      </c>
      <c r="I9" s="11">
        <f t="shared" si="0"/>
        <v>0</v>
      </c>
      <c r="J9" s="11">
        <f t="shared" si="0"/>
        <v>0</v>
      </c>
      <c r="K9" s="11">
        <f t="shared" si="0"/>
        <v>3638</v>
      </c>
      <c r="L9" s="11">
        <f t="shared" si="0"/>
        <v>296282.23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10985</v>
      </c>
      <c r="R9" s="11">
        <f t="shared" si="0"/>
        <v>0</v>
      </c>
      <c r="T9" s="74"/>
    </row>
    <row r="10" spans="1:20">
      <c r="A10" s="228" t="s">
        <v>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63"/>
    </row>
    <row r="11" spans="1:20">
      <c r="A11" s="232" t="s">
        <v>10</v>
      </c>
      <c r="B11" s="232"/>
      <c r="C11" s="115">
        <f>C13</f>
        <v>150153.60999999999</v>
      </c>
      <c r="D11" s="115">
        <f t="shared" ref="D11:R11" si="1">D13</f>
        <v>0</v>
      </c>
      <c r="E11" s="115">
        <f t="shared" si="1"/>
        <v>0</v>
      </c>
      <c r="F11" s="115">
        <f t="shared" si="1"/>
        <v>0</v>
      </c>
      <c r="G11" s="115">
        <f t="shared" si="1"/>
        <v>1010</v>
      </c>
      <c r="H11" s="115">
        <f t="shared" si="1"/>
        <v>57879.380000000005</v>
      </c>
      <c r="I11" s="115">
        <f t="shared" si="1"/>
        <v>0</v>
      </c>
      <c r="J11" s="115">
        <f t="shared" si="1"/>
        <v>0</v>
      </c>
      <c r="K11" s="115">
        <f t="shared" si="1"/>
        <v>1098</v>
      </c>
      <c r="L11" s="115">
        <f t="shared" si="1"/>
        <v>92274.23</v>
      </c>
      <c r="M11" s="115">
        <f t="shared" si="1"/>
        <v>0</v>
      </c>
      <c r="N11" s="115">
        <f t="shared" si="1"/>
        <v>0</v>
      </c>
      <c r="O11" s="115">
        <f t="shared" si="1"/>
        <v>0</v>
      </c>
      <c r="P11" s="115">
        <f t="shared" si="1"/>
        <v>0</v>
      </c>
      <c r="Q11" s="115">
        <f t="shared" si="1"/>
        <v>0</v>
      </c>
      <c r="R11" s="115">
        <f t="shared" si="1"/>
        <v>0</v>
      </c>
    </row>
    <row r="12" spans="1:20">
      <c r="A12" s="227" t="s">
        <v>102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63"/>
    </row>
    <row r="13" spans="1:20" ht="53.25" customHeight="1">
      <c r="A13" s="229" t="s">
        <v>72</v>
      </c>
      <c r="B13" s="229"/>
      <c r="C13" s="7">
        <f>SUM(C14:C17)</f>
        <v>150153.60999999999</v>
      </c>
      <c r="D13" s="7">
        <f t="shared" ref="D13:R13" si="2">SUM(D14:D17)</f>
        <v>0</v>
      </c>
      <c r="E13" s="7">
        <f t="shared" si="2"/>
        <v>0</v>
      </c>
      <c r="F13" s="7">
        <f t="shared" si="2"/>
        <v>0</v>
      </c>
      <c r="G13" s="7">
        <f t="shared" si="2"/>
        <v>1010</v>
      </c>
      <c r="H13" s="7">
        <f t="shared" si="2"/>
        <v>57879.380000000005</v>
      </c>
      <c r="I13" s="7">
        <f t="shared" si="2"/>
        <v>0</v>
      </c>
      <c r="J13" s="7">
        <f t="shared" si="2"/>
        <v>0</v>
      </c>
      <c r="K13" s="7">
        <f t="shared" si="2"/>
        <v>1098</v>
      </c>
      <c r="L13" s="7">
        <f t="shared" si="2"/>
        <v>92274.23</v>
      </c>
      <c r="M13" s="7">
        <f t="shared" si="2"/>
        <v>0</v>
      </c>
      <c r="N13" s="7">
        <f t="shared" si="2"/>
        <v>0</v>
      </c>
      <c r="O13" s="7">
        <f t="shared" si="2"/>
        <v>0</v>
      </c>
      <c r="P13" s="7">
        <f t="shared" si="2"/>
        <v>0</v>
      </c>
      <c r="Q13" s="7">
        <f t="shared" si="2"/>
        <v>0</v>
      </c>
      <c r="R13" s="7">
        <f t="shared" si="2"/>
        <v>0</v>
      </c>
    </row>
    <row r="14" spans="1:20" ht="25.5">
      <c r="A14" s="65">
        <v>1</v>
      </c>
      <c r="B14" s="1" t="s">
        <v>42</v>
      </c>
      <c r="C14" s="5">
        <f>D14+F14+H14+J14+L14+N14+O14+P14+Q14+R14</f>
        <v>45380.77</v>
      </c>
      <c r="D14" s="68">
        <v>0</v>
      </c>
      <c r="E14" s="67">
        <v>0</v>
      </c>
      <c r="F14" s="68">
        <v>0</v>
      </c>
      <c r="G14" s="68">
        <v>0</v>
      </c>
      <c r="H14" s="5">
        <v>0</v>
      </c>
      <c r="I14" s="68">
        <v>0</v>
      </c>
      <c r="J14" s="68">
        <v>0</v>
      </c>
      <c r="K14" s="68">
        <v>540</v>
      </c>
      <c r="L14" s="68">
        <v>45380.77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</row>
    <row r="15" spans="1:20" ht="25.5">
      <c r="A15" s="65">
        <v>2</v>
      </c>
      <c r="B15" s="1" t="s">
        <v>35</v>
      </c>
      <c r="C15" s="5">
        <f t="shared" ref="C15:C17" si="3">D15+F15+H15+J15+L15+N15+O15+P15+Q15+R15</f>
        <v>46893.46</v>
      </c>
      <c r="D15" s="68">
        <v>0</v>
      </c>
      <c r="E15" s="67">
        <v>0</v>
      </c>
      <c r="F15" s="68">
        <v>0</v>
      </c>
      <c r="G15" s="68">
        <v>0</v>
      </c>
      <c r="H15" s="5">
        <v>0</v>
      </c>
      <c r="I15" s="68">
        <v>0</v>
      </c>
      <c r="J15" s="68">
        <v>0</v>
      </c>
      <c r="K15" s="68">
        <v>558</v>
      </c>
      <c r="L15" s="68">
        <v>46893.46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</row>
    <row r="16" spans="1:20" ht="25.5">
      <c r="A16" s="65">
        <v>3</v>
      </c>
      <c r="B16" s="1" t="s">
        <v>34</v>
      </c>
      <c r="C16" s="5">
        <f t="shared" si="3"/>
        <v>25575</v>
      </c>
      <c r="D16" s="68">
        <v>0</v>
      </c>
      <c r="E16" s="67">
        <v>0</v>
      </c>
      <c r="F16" s="68">
        <v>0</v>
      </c>
      <c r="G16" s="68">
        <v>390</v>
      </c>
      <c r="H16" s="5">
        <v>25575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</row>
    <row r="17" spans="1:18" ht="25.5">
      <c r="A17" s="65">
        <v>4</v>
      </c>
      <c r="B17" s="1" t="s">
        <v>43</v>
      </c>
      <c r="C17" s="5">
        <f t="shared" si="3"/>
        <v>32304.38</v>
      </c>
      <c r="D17" s="68">
        <v>0</v>
      </c>
      <c r="E17" s="67">
        <v>0</v>
      </c>
      <c r="F17" s="68">
        <v>0</v>
      </c>
      <c r="G17" s="68">
        <v>620</v>
      </c>
      <c r="H17" s="5">
        <v>32304.38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</row>
    <row r="18" spans="1:18">
      <c r="A18" s="228" t="s">
        <v>15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63"/>
    </row>
    <row r="19" spans="1:18">
      <c r="A19" s="219" t="s">
        <v>16</v>
      </c>
      <c r="B19" s="219"/>
      <c r="C19" s="11">
        <f>C21</f>
        <v>664177</v>
      </c>
      <c r="D19" s="11">
        <f t="shared" ref="D19:R19" si="4">D21</f>
        <v>128570</v>
      </c>
      <c r="E19" s="11">
        <f t="shared" si="4"/>
        <v>0</v>
      </c>
      <c r="F19" s="11">
        <f t="shared" si="4"/>
        <v>0</v>
      </c>
      <c r="G19" s="11">
        <f t="shared" si="4"/>
        <v>1570</v>
      </c>
      <c r="H19" s="11">
        <f t="shared" si="4"/>
        <v>320614</v>
      </c>
      <c r="I19" s="11">
        <f t="shared" si="4"/>
        <v>0</v>
      </c>
      <c r="J19" s="11">
        <f t="shared" si="4"/>
        <v>0</v>
      </c>
      <c r="K19" s="11">
        <f t="shared" si="4"/>
        <v>2540</v>
      </c>
      <c r="L19" s="11">
        <f t="shared" si="4"/>
        <v>204008</v>
      </c>
      <c r="M19" s="11">
        <f t="shared" si="4"/>
        <v>0</v>
      </c>
      <c r="N19" s="11">
        <f t="shared" si="4"/>
        <v>0</v>
      </c>
      <c r="O19" s="11">
        <f t="shared" si="4"/>
        <v>0</v>
      </c>
      <c r="P19" s="11">
        <f t="shared" si="4"/>
        <v>0</v>
      </c>
      <c r="Q19" s="11">
        <f t="shared" si="4"/>
        <v>10985</v>
      </c>
      <c r="R19" s="11">
        <f t="shared" si="4"/>
        <v>0</v>
      </c>
    </row>
    <row r="20" spans="1:18">
      <c r="A20" s="227" t="s">
        <v>102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63"/>
    </row>
    <row r="21" spans="1:18" ht="54" customHeight="1">
      <c r="A21" s="172" t="s">
        <v>33</v>
      </c>
      <c r="B21" s="173"/>
      <c r="C21" s="7">
        <f>C22+C23+C24+C25+C26+C27+C28+C29+C30+C31</f>
        <v>664177</v>
      </c>
      <c r="D21" s="7">
        <f t="shared" ref="D21:R21" si="5">D22+D23+D24+D25+D26+D27+D28+D29+D30+D31</f>
        <v>128570</v>
      </c>
      <c r="E21" s="7">
        <f t="shared" si="5"/>
        <v>0</v>
      </c>
      <c r="F21" s="7">
        <f t="shared" si="5"/>
        <v>0</v>
      </c>
      <c r="G21" s="7">
        <f t="shared" si="5"/>
        <v>1570</v>
      </c>
      <c r="H21" s="7">
        <f t="shared" si="5"/>
        <v>320614</v>
      </c>
      <c r="I21" s="7">
        <f t="shared" si="5"/>
        <v>0</v>
      </c>
      <c r="J21" s="7">
        <f t="shared" si="5"/>
        <v>0</v>
      </c>
      <c r="K21" s="7">
        <f t="shared" si="5"/>
        <v>2540</v>
      </c>
      <c r="L21" s="7">
        <f t="shared" si="5"/>
        <v>204008</v>
      </c>
      <c r="M21" s="7">
        <f t="shared" si="5"/>
        <v>0</v>
      </c>
      <c r="N21" s="7">
        <f t="shared" si="5"/>
        <v>0</v>
      </c>
      <c r="O21" s="7">
        <f t="shared" si="5"/>
        <v>0</v>
      </c>
      <c r="P21" s="7">
        <f t="shared" si="5"/>
        <v>0</v>
      </c>
      <c r="Q21" s="7">
        <f t="shared" si="5"/>
        <v>10985</v>
      </c>
      <c r="R21" s="7">
        <f t="shared" si="5"/>
        <v>0</v>
      </c>
    </row>
    <row r="22" spans="1:18" ht="28.5" customHeight="1">
      <c r="A22" s="65">
        <v>1</v>
      </c>
      <c r="B22" s="1" t="s">
        <v>103</v>
      </c>
      <c r="C22" s="5">
        <f>D22+F22+H22+J22+L22+N22+O22+P22+Q22+R22</f>
        <v>59616</v>
      </c>
      <c r="D22" s="5">
        <v>9867</v>
      </c>
      <c r="E22" s="72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560</v>
      </c>
      <c r="L22" s="5">
        <v>49749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</row>
    <row r="23" spans="1:18" ht="28.5" customHeight="1">
      <c r="A23" s="65">
        <v>2</v>
      </c>
      <c r="B23" s="1" t="s">
        <v>104</v>
      </c>
      <c r="C23" s="5">
        <f t="shared" ref="C23:C31" si="6">D23+F23+H23+J23+L23+N23+O23+P23+Q23+R23</f>
        <v>70880</v>
      </c>
      <c r="D23" s="5">
        <v>18655</v>
      </c>
      <c r="E23" s="72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550</v>
      </c>
      <c r="L23" s="5">
        <v>47026</v>
      </c>
      <c r="M23" s="5">
        <v>0</v>
      </c>
      <c r="N23" s="5">
        <v>0</v>
      </c>
      <c r="O23" s="5">
        <v>0</v>
      </c>
      <c r="P23" s="5">
        <v>0</v>
      </c>
      <c r="Q23" s="5">
        <v>5199</v>
      </c>
      <c r="R23" s="5">
        <v>0</v>
      </c>
    </row>
    <row r="24" spans="1:18" ht="28.5" customHeight="1">
      <c r="A24" s="65">
        <v>3</v>
      </c>
      <c r="B24" s="1" t="s">
        <v>105</v>
      </c>
      <c r="C24" s="5">
        <f t="shared" si="6"/>
        <v>89587</v>
      </c>
      <c r="D24" s="5">
        <v>8646</v>
      </c>
      <c r="E24" s="72">
        <v>0</v>
      </c>
      <c r="F24" s="5">
        <v>0</v>
      </c>
      <c r="G24" s="5">
        <v>366</v>
      </c>
      <c r="H24" s="5">
        <v>80941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</row>
    <row r="25" spans="1:18" ht="28.5" customHeight="1">
      <c r="A25" s="65">
        <v>4</v>
      </c>
      <c r="B25" s="1" t="s">
        <v>106</v>
      </c>
      <c r="C25" s="5">
        <f t="shared" si="6"/>
        <v>7735</v>
      </c>
      <c r="D25" s="5">
        <v>7735</v>
      </c>
      <c r="E25" s="72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</row>
    <row r="26" spans="1:18" ht="28.5" customHeight="1">
      <c r="A26" s="65">
        <v>5</v>
      </c>
      <c r="B26" s="1" t="s">
        <v>35</v>
      </c>
      <c r="C26" s="5">
        <f t="shared" si="6"/>
        <v>15742</v>
      </c>
      <c r="D26" s="5">
        <v>15742</v>
      </c>
      <c r="E26" s="72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</row>
    <row r="27" spans="1:18" ht="28.5" customHeight="1">
      <c r="A27" s="65">
        <v>6</v>
      </c>
      <c r="B27" s="1" t="s">
        <v>107</v>
      </c>
      <c r="C27" s="5">
        <f t="shared" si="6"/>
        <v>91361</v>
      </c>
      <c r="D27" s="5">
        <v>0</v>
      </c>
      <c r="E27" s="72">
        <v>0</v>
      </c>
      <c r="F27" s="5">
        <v>0</v>
      </c>
      <c r="G27" s="5">
        <v>415</v>
      </c>
      <c r="H27" s="5">
        <v>91361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</row>
    <row r="28" spans="1:18" ht="28.5" customHeight="1">
      <c r="A28" s="65">
        <v>7</v>
      </c>
      <c r="B28" s="1" t="s">
        <v>108</v>
      </c>
      <c r="C28" s="5">
        <f t="shared" si="6"/>
        <v>46398</v>
      </c>
      <c r="D28" s="5">
        <v>40612</v>
      </c>
      <c r="E28" s="72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5786</v>
      </c>
      <c r="R28" s="5">
        <v>0</v>
      </c>
    </row>
    <row r="29" spans="1:18" ht="28.5" customHeight="1">
      <c r="A29" s="65">
        <v>8</v>
      </c>
      <c r="B29" s="1" t="s">
        <v>109</v>
      </c>
      <c r="C29" s="5">
        <f t="shared" si="6"/>
        <v>218220</v>
      </c>
      <c r="D29" s="5">
        <v>15798</v>
      </c>
      <c r="E29" s="72">
        <v>0</v>
      </c>
      <c r="F29" s="5">
        <v>0</v>
      </c>
      <c r="G29" s="5">
        <v>789</v>
      </c>
      <c r="H29" s="5">
        <v>148312</v>
      </c>
      <c r="I29" s="5">
        <v>0</v>
      </c>
      <c r="J29" s="5">
        <v>0</v>
      </c>
      <c r="K29" s="5">
        <v>720</v>
      </c>
      <c r="L29" s="5">
        <v>54110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</row>
    <row r="30" spans="1:18" ht="28.5" customHeight="1">
      <c r="A30" s="65">
        <v>9</v>
      </c>
      <c r="B30" s="1" t="s">
        <v>110</v>
      </c>
      <c r="C30" s="5">
        <f t="shared" si="6"/>
        <v>53123</v>
      </c>
      <c r="D30" s="5">
        <v>0</v>
      </c>
      <c r="E30" s="72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710</v>
      </c>
      <c r="L30" s="5">
        <v>53123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</row>
    <row r="31" spans="1:18" ht="25.5">
      <c r="A31" s="65">
        <v>10</v>
      </c>
      <c r="B31" s="1" t="s">
        <v>111</v>
      </c>
      <c r="C31" s="5">
        <f t="shared" si="6"/>
        <v>11515</v>
      </c>
      <c r="D31" s="66">
        <v>11515</v>
      </c>
      <c r="E31" s="67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5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</row>
  </sheetData>
  <mergeCells count="21">
    <mergeCell ref="O2:Q2"/>
    <mergeCell ref="A5:A7"/>
    <mergeCell ref="B5:B7"/>
    <mergeCell ref="C5:C6"/>
    <mergeCell ref="D5:N5"/>
    <mergeCell ref="E6:F6"/>
    <mergeCell ref="G6:H6"/>
    <mergeCell ref="I6:J6"/>
    <mergeCell ref="K6:L6"/>
    <mergeCell ref="M6:N6"/>
    <mergeCell ref="O5:R5"/>
    <mergeCell ref="A12:Q12"/>
    <mergeCell ref="A9:B9"/>
    <mergeCell ref="A10:Q10"/>
    <mergeCell ref="A11:B11"/>
    <mergeCell ref="D3:O3"/>
    <mergeCell ref="A20:Q20"/>
    <mergeCell ref="A21:B21"/>
    <mergeCell ref="A18:Q18"/>
    <mergeCell ref="A19:B19"/>
    <mergeCell ref="A13:B13"/>
  </mergeCells>
  <pageMargins left="0.11811023622047245" right="0.19685039370078741" top="0.15748031496062992" bottom="0.15748031496062992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topLeftCell="A18" zoomScaleSheetLayoutView="100" workbookViewId="0">
      <selection activeCell="D23" sqref="D23"/>
    </sheetView>
  </sheetViews>
  <sheetFormatPr defaultRowHeight="15"/>
  <cols>
    <col min="1" max="1" width="5" style="114" customWidth="1"/>
    <col min="2" max="2" width="19.28515625" style="12" customWidth="1"/>
    <col min="3" max="3" width="15.42578125" style="12" customWidth="1"/>
    <col min="4" max="4" width="14" style="12" customWidth="1"/>
    <col min="5" max="5" width="14.140625" style="12" customWidth="1"/>
    <col min="6" max="6" width="13.5703125" style="12" customWidth="1"/>
    <col min="7" max="7" width="13" style="12" customWidth="1"/>
    <col min="8" max="8" width="14.140625" style="12" customWidth="1"/>
    <col min="9" max="9" width="14.85546875" style="12" customWidth="1"/>
    <col min="10" max="10" width="11.85546875" style="12" customWidth="1"/>
    <col min="11" max="11" width="12.42578125" style="12" customWidth="1"/>
    <col min="12" max="12" width="13.85546875" style="12" customWidth="1"/>
    <col min="13" max="13" width="12.42578125" style="12" customWidth="1"/>
    <col min="14" max="14" width="12.85546875" style="12" customWidth="1"/>
    <col min="15" max="15" width="11.42578125" style="12" bestFit="1" customWidth="1"/>
    <col min="16" max="16" width="12.42578125" style="12" bestFit="1" customWidth="1"/>
    <col min="17" max="17" width="9.140625" style="12"/>
    <col min="18" max="18" width="11.42578125" style="12" bestFit="1" customWidth="1"/>
    <col min="19" max="16384" width="9.140625" style="12"/>
  </cols>
  <sheetData>
    <row r="1" spans="1:18">
      <c r="K1" s="64" t="s">
        <v>92</v>
      </c>
      <c r="L1" s="64"/>
      <c r="M1" s="64"/>
      <c r="N1" s="64"/>
    </row>
    <row r="2" spans="1:18" ht="66.75" customHeight="1">
      <c r="K2" s="201" t="s">
        <v>22</v>
      </c>
      <c r="L2" s="201"/>
      <c r="M2" s="201"/>
      <c r="N2" s="201"/>
    </row>
    <row r="3" spans="1:18" ht="95.25" customHeight="1">
      <c r="C3" s="233" t="s">
        <v>93</v>
      </c>
      <c r="D3" s="233"/>
      <c r="E3" s="233"/>
      <c r="F3" s="233"/>
      <c r="G3" s="233"/>
      <c r="H3" s="233"/>
      <c r="I3" s="233"/>
      <c r="J3" s="233"/>
      <c r="K3" s="233"/>
      <c r="L3" s="135"/>
    </row>
    <row r="5" spans="1:18" ht="31.5" customHeight="1">
      <c r="A5" s="204" t="s">
        <v>0</v>
      </c>
      <c r="B5" s="243" t="s">
        <v>1</v>
      </c>
      <c r="C5" s="239" t="s">
        <v>82</v>
      </c>
      <c r="D5" s="239"/>
      <c r="E5" s="239"/>
      <c r="F5" s="239"/>
      <c r="G5" s="239"/>
      <c r="H5" s="239"/>
      <c r="I5" s="239"/>
      <c r="J5" s="246" t="s">
        <v>91</v>
      </c>
      <c r="K5" s="246"/>
      <c r="L5" s="246"/>
      <c r="M5" s="246"/>
      <c r="N5" s="246"/>
    </row>
    <row r="6" spans="1:18" ht="15" customHeight="1">
      <c r="A6" s="204"/>
      <c r="B6" s="244"/>
      <c r="C6" s="192" t="s">
        <v>83</v>
      </c>
      <c r="D6" s="189" t="s">
        <v>90</v>
      </c>
      <c r="E6" s="190"/>
      <c r="F6" s="190"/>
      <c r="G6" s="190"/>
      <c r="H6" s="190"/>
      <c r="I6" s="191"/>
      <c r="J6" s="186" t="s">
        <v>83</v>
      </c>
      <c r="K6" s="189" t="s">
        <v>90</v>
      </c>
      <c r="L6" s="190"/>
      <c r="M6" s="190"/>
      <c r="N6" s="191"/>
    </row>
    <row r="7" spans="1:18" ht="82.5" customHeight="1">
      <c r="A7" s="204"/>
      <c r="B7" s="244"/>
      <c r="C7" s="194"/>
      <c r="D7" s="131" t="s">
        <v>84</v>
      </c>
      <c r="E7" s="131" t="s">
        <v>85</v>
      </c>
      <c r="F7" s="131" t="s">
        <v>86</v>
      </c>
      <c r="G7" s="131" t="s">
        <v>87</v>
      </c>
      <c r="H7" s="131" t="s">
        <v>88</v>
      </c>
      <c r="I7" s="131" t="s">
        <v>89</v>
      </c>
      <c r="J7" s="188"/>
      <c r="K7" s="131" t="s">
        <v>84</v>
      </c>
      <c r="L7" s="131" t="s">
        <v>85</v>
      </c>
      <c r="M7" s="131" t="s">
        <v>86</v>
      </c>
      <c r="N7" s="131" t="s">
        <v>88</v>
      </c>
    </row>
    <row r="8" spans="1:18">
      <c r="A8" s="204"/>
      <c r="B8" s="245"/>
      <c r="C8" s="8" t="s">
        <v>68</v>
      </c>
      <c r="D8" s="136" t="s">
        <v>68</v>
      </c>
      <c r="E8" s="136" t="s">
        <v>68</v>
      </c>
      <c r="F8" s="136" t="s">
        <v>68</v>
      </c>
      <c r="G8" s="136" t="s">
        <v>68</v>
      </c>
      <c r="H8" s="136" t="s">
        <v>68</v>
      </c>
      <c r="I8" s="136" t="s">
        <v>68</v>
      </c>
      <c r="J8" s="136" t="s">
        <v>68</v>
      </c>
      <c r="K8" s="136" t="s">
        <v>68</v>
      </c>
      <c r="L8" s="136" t="s">
        <v>68</v>
      </c>
      <c r="M8" s="136" t="s">
        <v>68</v>
      </c>
      <c r="N8" s="136" t="s">
        <v>68</v>
      </c>
    </row>
    <row r="9" spans="1:18">
      <c r="A9" s="14">
        <v>1</v>
      </c>
      <c r="B9" s="10">
        <v>2</v>
      </c>
      <c r="C9" s="14">
        <v>3</v>
      </c>
      <c r="D9" s="10">
        <v>4</v>
      </c>
      <c r="E9" s="14">
        <v>5</v>
      </c>
      <c r="F9" s="10">
        <v>6</v>
      </c>
      <c r="G9" s="14">
        <v>7</v>
      </c>
      <c r="H9" s="10">
        <v>8</v>
      </c>
      <c r="I9" s="14">
        <v>9</v>
      </c>
      <c r="J9" s="10">
        <v>10</v>
      </c>
      <c r="K9" s="14">
        <v>11</v>
      </c>
      <c r="L9" s="10">
        <v>12</v>
      </c>
      <c r="M9" s="14">
        <v>13</v>
      </c>
      <c r="N9" s="10">
        <v>14</v>
      </c>
    </row>
    <row r="10" spans="1:18">
      <c r="A10" s="247" t="s">
        <v>112</v>
      </c>
      <c r="B10" s="248"/>
      <c r="C10" s="11">
        <f>C12+C20</f>
        <v>128570</v>
      </c>
      <c r="D10" s="11">
        <f t="shared" ref="D10:N10" si="0">D12+D20</f>
        <v>42863.5</v>
      </c>
      <c r="E10" s="11">
        <f t="shared" si="0"/>
        <v>0</v>
      </c>
      <c r="F10" s="11">
        <f t="shared" si="0"/>
        <v>29633.5</v>
      </c>
      <c r="G10" s="11">
        <f t="shared" si="0"/>
        <v>0</v>
      </c>
      <c r="H10" s="11">
        <f t="shared" si="0"/>
        <v>56073</v>
      </c>
      <c r="I10" s="11">
        <f t="shared" si="0"/>
        <v>0</v>
      </c>
      <c r="J10" s="11">
        <f t="shared" si="0"/>
        <v>10985</v>
      </c>
      <c r="K10" s="11">
        <f t="shared" si="0"/>
        <v>0</v>
      </c>
      <c r="L10" s="11">
        <f t="shared" si="0"/>
        <v>0</v>
      </c>
      <c r="M10" s="11">
        <f t="shared" si="0"/>
        <v>10398</v>
      </c>
      <c r="N10" s="11">
        <f t="shared" si="0"/>
        <v>587</v>
      </c>
      <c r="P10" s="74"/>
      <c r="R10" s="74"/>
    </row>
    <row r="11" spans="1:18">
      <c r="A11" s="249" t="s">
        <v>9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</row>
    <row r="12" spans="1:18">
      <c r="A12" s="251" t="s">
        <v>10</v>
      </c>
      <c r="B12" s="252"/>
      <c r="C12" s="115">
        <f>C14</f>
        <v>0</v>
      </c>
      <c r="D12" s="115">
        <f t="shared" ref="D12:N12" si="1">D14</f>
        <v>0</v>
      </c>
      <c r="E12" s="115">
        <f t="shared" si="1"/>
        <v>0</v>
      </c>
      <c r="F12" s="115">
        <f t="shared" si="1"/>
        <v>0</v>
      </c>
      <c r="G12" s="115">
        <f t="shared" si="1"/>
        <v>0</v>
      </c>
      <c r="H12" s="115">
        <f t="shared" si="1"/>
        <v>0</v>
      </c>
      <c r="I12" s="115">
        <f t="shared" si="1"/>
        <v>0</v>
      </c>
      <c r="J12" s="115">
        <f t="shared" si="1"/>
        <v>0</v>
      </c>
      <c r="K12" s="115">
        <f t="shared" si="1"/>
        <v>0</v>
      </c>
      <c r="L12" s="115">
        <f t="shared" si="1"/>
        <v>0</v>
      </c>
      <c r="M12" s="115">
        <f t="shared" si="1"/>
        <v>0</v>
      </c>
      <c r="N12" s="115">
        <f t="shared" si="1"/>
        <v>0</v>
      </c>
    </row>
    <row r="13" spans="1:18">
      <c r="A13" s="227" t="s">
        <v>102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</row>
    <row r="14" spans="1:18" ht="54" customHeight="1">
      <c r="A14" s="229" t="s">
        <v>72</v>
      </c>
      <c r="B14" s="229"/>
      <c r="C14" s="7">
        <f>SUM(C15:C18)</f>
        <v>0</v>
      </c>
      <c r="D14" s="7">
        <f t="shared" ref="D14:N14" si="2">SUM(D15:D18)</f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</row>
    <row r="15" spans="1:18" ht="25.5">
      <c r="A15" s="65">
        <v>1</v>
      </c>
      <c r="B15" s="1" t="s">
        <v>42</v>
      </c>
      <c r="C15" s="5">
        <v>0</v>
      </c>
      <c r="D15" s="68">
        <v>0</v>
      </c>
      <c r="E15" s="68">
        <v>0</v>
      </c>
      <c r="F15" s="5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</row>
    <row r="16" spans="1:18" ht="25.5">
      <c r="A16" s="65">
        <v>2</v>
      </c>
      <c r="B16" s="1" t="s">
        <v>35</v>
      </c>
      <c r="C16" s="5">
        <v>0</v>
      </c>
      <c r="D16" s="68">
        <v>0</v>
      </c>
      <c r="E16" s="68">
        <v>0</v>
      </c>
      <c r="F16" s="5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</row>
    <row r="17" spans="1:14" ht="38.25">
      <c r="A17" s="65">
        <v>3</v>
      </c>
      <c r="B17" s="1" t="s">
        <v>34</v>
      </c>
      <c r="C17" s="5">
        <v>0</v>
      </c>
      <c r="D17" s="68">
        <v>0</v>
      </c>
      <c r="E17" s="68">
        <v>0</v>
      </c>
      <c r="F17" s="5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</row>
    <row r="18" spans="1:14" ht="25.5">
      <c r="A18" s="65">
        <v>4</v>
      </c>
      <c r="B18" s="1" t="s">
        <v>43</v>
      </c>
      <c r="C18" s="5">
        <v>0</v>
      </c>
      <c r="D18" s="68">
        <v>0</v>
      </c>
      <c r="E18" s="68">
        <v>0</v>
      </c>
      <c r="F18" s="5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</row>
    <row r="19" spans="1:14">
      <c r="A19" s="228" t="s">
        <v>15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</row>
    <row r="20" spans="1:14">
      <c r="A20" s="219" t="s">
        <v>16</v>
      </c>
      <c r="B20" s="219"/>
      <c r="C20" s="11">
        <f>C22</f>
        <v>128570</v>
      </c>
      <c r="D20" s="11">
        <f t="shared" ref="D20:N20" si="3">D22</f>
        <v>42863.5</v>
      </c>
      <c r="E20" s="11">
        <f t="shared" si="3"/>
        <v>0</v>
      </c>
      <c r="F20" s="11">
        <f t="shared" si="3"/>
        <v>29633.5</v>
      </c>
      <c r="G20" s="11">
        <f t="shared" si="3"/>
        <v>0</v>
      </c>
      <c r="H20" s="11">
        <f t="shared" si="3"/>
        <v>56073</v>
      </c>
      <c r="I20" s="11">
        <f t="shared" si="3"/>
        <v>0</v>
      </c>
      <c r="J20" s="11">
        <f t="shared" si="3"/>
        <v>10985</v>
      </c>
      <c r="K20" s="11">
        <f t="shared" si="3"/>
        <v>0</v>
      </c>
      <c r="L20" s="11">
        <f t="shared" si="3"/>
        <v>0</v>
      </c>
      <c r="M20" s="11">
        <f t="shared" si="3"/>
        <v>10398</v>
      </c>
      <c r="N20" s="11">
        <f t="shared" si="3"/>
        <v>587</v>
      </c>
    </row>
    <row r="21" spans="1:14">
      <c r="A21" s="227" t="s">
        <v>102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</row>
    <row r="22" spans="1:14" ht="52.5" customHeight="1">
      <c r="A22" s="220" t="s">
        <v>33</v>
      </c>
      <c r="B22" s="253"/>
      <c r="C22" s="7">
        <f>C23+C24+C25+C26+C27+C28+C29+C30+C31+C32</f>
        <v>128570</v>
      </c>
      <c r="D22" s="7">
        <f t="shared" ref="D22:N22" si="4">D23+D24+D25+D26+D27+D28+D29+D30+D31+D32</f>
        <v>42863.5</v>
      </c>
      <c r="E22" s="7">
        <f t="shared" si="4"/>
        <v>0</v>
      </c>
      <c r="F22" s="7">
        <f t="shared" si="4"/>
        <v>29633.5</v>
      </c>
      <c r="G22" s="7">
        <f t="shared" si="4"/>
        <v>0</v>
      </c>
      <c r="H22" s="7">
        <f t="shared" si="4"/>
        <v>56073</v>
      </c>
      <c r="I22" s="7">
        <f t="shared" si="4"/>
        <v>0</v>
      </c>
      <c r="J22" s="7">
        <f t="shared" si="4"/>
        <v>10985</v>
      </c>
      <c r="K22" s="7">
        <f t="shared" si="4"/>
        <v>0</v>
      </c>
      <c r="L22" s="7">
        <f t="shared" si="4"/>
        <v>0</v>
      </c>
      <c r="M22" s="7">
        <f t="shared" si="4"/>
        <v>10398</v>
      </c>
      <c r="N22" s="7">
        <f t="shared" si="4"/>
        <v>587</v>
      </c>
    </row>
    <row r="23" spans="1:14" ht="28.5" customHeight="1">
      <c r="A23" s="65">
        <v>1</v>
      </c>
      <c r="B23" s="1" t="s">
        <v>103</v>
      </c>
      <c r="C23" s="5">
        <f>D23+E23+F23+G23+H23+I23</f>
        <v>9867</v>
      </c>
      <c r="D23" s="5">
        <v>9867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f>K23+L23+M23+N23</f>
        <v>0</v>
      </c>
      <c r="K23" s="5">
        <v>0</v>
      </c>
      <c r="L23" s="5">
        <v>0</v>
      </c>
      <c r="M23" s="5">
        <v>0</v>
      </c>
      <c r="N23" s="5">
        <v>0</v>
      </c>
    </row>
    <row r="24" spans="1:14" ht="28.5" customHeight="1">
      <c r="A24" s="65">
        <v>2</v>
      </c>
      <c r="B24" s="1" t="s">
        <v>104</v>
      </c>
      <c r="C24" s="5">
        <f t="shared" ref="C24:C32" si="5">D24+E24+F24+G24+H24+I24</f>
        <v>18655</v>
      </c>
      <c r="D24" s="5">
        <v>9327.5</v>
      </c>
      <c r="E24" s="5">
        <v>0</v>
      </c>
      <c r="F24" s="5">
        <v>9327.5</v>
      </c>
      <c r="G24" s="5">
        <v>0</v>
      </c>
      <c r="H24" s="5">
        <v>0</v>
      </c>
      <c r="I24" s="5">
        <v>0</v>
      </c>
      <c r="J24" s="5">
        <f t="shared" ref="J24:J32" si="6">K24+L24+M24+N24</f>
        <v>5199</v>
      </c>
      <c r="K24" s="5">
        <v>0</v>
      </c>
      <c r="L24" s="5">
        <v>0</v>
      </c>
      <c r="M24" s="5">
        <v>5199</v>
      </c>
      <c r="N24" s="5">
        <v>0</v>
      </c>
    </row>
    <row r="25" spans="1:14" ht="28.5" customHeight="1">
      <c r="A25" s="65">
        <v>3</v>
      </c>
      <c r="B25" s="1" t="s">
        <v>105</v>
      </c>
      <c r="C25" s="5">
        <f t="shared" si="5"/>
        <v>8646</v>
      </c>
      <c r="D25" s="5">
        <v>0</v>
      </c>
      <c r="E25" s="5">
        <v>0</v>
      </c>
      <c r="F25" s="5">
        <v>0</v>
      </c>
      <c r="G25" s="5">
        <v>0</v>
      </c>
      <c r="H25" s="5">
        <v>8646</v>
      </c>
      <c r="I25" s="5">
        <v>0</v>
      </c>
      <c r="J25" s="5">
        <f t="shared" si="6"/>
        <v>0</v>
      </c>
      <c r="K25" s="5">
        <v>0</v>
      </c>
      <c r="L25" s="5">
        <v>0</v>
      </c>
      <c r="M25" s="5">
        <v>0</v>
      </c>
      <c r="N25" s="5">
        <v>0</v>
      </c>
    </row>
    <row r="26" spans="1:14" ht="28.5" customHeight="1">
      <c r="A26" s="65">
        <v>4</v>
      </c>
      <c r="B26" s="1" t="s">
        <v>106</v>
      </c>
      <c r="C26" s="5">
        <f t="shared" si="5"/>
        <v>7735</v>
      </c>
      <c r="D26" s="5">
        <v>0</v>
      </c>
      <c r="E26" s="5">
        <v>0</v>
      </c>
      <c r="F26" s="5">
        <v>0</v>
      </c>
      <c r="G26" s="5">
        <v>0</v>
      </c>
      <c r="H26" s="5">
        <v>7735</v>
      </c>
      <c r="I26" s="5">
        <v>0</v>
      </c>
      <c r="J26" s="5">
        <f t="shared" si="6"/>
        <v>0</v>
      </c>
      <c r="K26" s="5">
        <v>0</v>
      </c>
      <c r="L26" s="5">
        <v>0</v>
      </c>
      <c r="M26" s="5">
        <v>0</v>
      </c>
      <c r="N26" s="5">
        <v>0</v>
      </c>
    </row>
    <row r="27" spans="1:14" ht="28.5" customHeight="1">
      <c r="A27" s="65">
        <v>5</v>
      </c>
      <c r="B27" s="1" t="s">
        <v>35</v>
      </c>
      <c r="C27" s="5">
        <f t="shared" si="5"/>
        <v>15742</v>
      </c>
      <c r="D27" s="5">
        <v>7871</v>
      </c>
      <c r="E27" s="5">
        <v>0</v>
      </c>
      <c r="F27" s="5">
        <v>0</v>
      </c>
      <c r="G27" s="5">
        <v>0</v>
      </c>
      <c r="H27" s="5">
        <v>7871</v>
      </c>
      <c r="I27" s="5">
        <v>0</v>
      </c>
      <c r="J27" s="5">
        <f t="shared" si="6"/>
        <v>0</v>
      </c>
      <c r="K27" s="5">
        <v>0</v>
      </c>
      <c r="L27" s="5">
        <v>0</v>
      </c>
      <c r="M27" s="5">
        <v>0</v>
      </c>
      <c r="N27" s="5">
        <v>0</v>
      </c>
    </row>
    <row r="28" spans="1:14" ht="28.5" customHeight="1">
      <c r="A28" s="65">
        <v>6</v>
      </c>
      <c r="B28" s="1" t="s">
        <v>107</v>
      </c>
      <c r="C28" s="5">
        <f t="shared" si="5"/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f t="shared" si="6"/>
        <v>0</v>
      </c>
      <c r="K28" s="5">
        <v>0</v>
      </c>
      <c r="L28" s="5">
        <v>0</v>
      </c>
      <c r="M28" s="5">
        <v>0</v>
      </c>
      <c r="N28" s="5">
        <v>0</v>
      </c>
    </row>
    <row r="29" spans="1:14" ht="28.5" customHeight="1">
      <c r="A29" s="65">
        <v>7</v>
      </c>
      <c r="B29" s="1" t="s">
        <v>108</v>
      </c>
      <c r="C29" s="5">
        <f t="shared" si="5"/>
        <v>40612</v>
      </c>
      <c r="D29" s="5">
        <v>0</v>
      </c>
      <c r="E29" s="5">
        <v>0</v>
      </c>
      <c r="F29" s="5">
        <v>20306</v>
      </c>
      <c r="G29" s="5">
        <v>0</v>
      </c>
      <c r="H29" s="5">
        <v>20306</v>
      </c>
      <c r="I29" s="5">
        <v>0</v>
      </c>
      <c r="J29" s="5">
        <f t="shared" si="6"/>
        <v>5786</v>
      </c>
      <c r="K29" s="5">
        <v>0</v>
      </c>
      <c r="L29" s="5">
        <v>0</v>
      </c>
      <c r="M29" s="5">
        <v>5199</v>
      </c>
      <c r="N29" s="5">
        <v>587</v>
      </c>
    </row>
    <row r="30" spans="1:14" ht="28.5" customHeight="1">
      <c r="A30" s="65">
        <v>8</v>
      </c>
      <c r="B30" s="1" t="s">
        <v>109</v>
      </c>
      <c r="C30" s="5">
        <f t="shared" si="5"/>
        <v>15798</v>
      </c>
      <c r="D30" s="5">
        <v>15798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f t="shared" si="6"/>
        <v>0</v>
      </c>
      <c r="K30" s="5">
        <v>0</v>
      </c>
      <c r="L30" s="5">
        <v>0</v>
      </c>
      <c r="M30" s="5">
        <v>0</v>
      </c>
      <c r="N30" s="5">
        <v>0</v>
      </c>
    </row>
    <row r="31" spans="1:14" ht="28.5" customHeight="1">
      <c r="A31" s="65">
        <v>9</v>
      </c>
      <c r="B31" s="1" t="s">
        <v>110</v>
      </c>
      <c r="C31" s="5">
        <f t="shared" si="5"/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f t="shared" si="6"/>
        <v>0</v>
      </c>
      <c r="K31" s="5">
        <v>0</v>
      </c>
      <c r="L31" s="5">
        <v>0</v>
      </c>
      <c r="M31" s="5">
        <v>0</v>
      </c>
      <c r="N31" s="5">
        <v>0</v>
      </c>
    </row>
    <row r="32" spans="1:14" ht="25.5" customHeight="1">
      <c r="A32" s="65">
        <v>10</v>
      </c>
      <c r="B32" s="1" t="s">
        <v>111</v>
      </c>
      <c r="C32" s="5">
        <f t="shared" si="5"/>
        <v>11515</v>
      </c>
      <c r="D32" s="5">
        <v>0</v>
      </c>
      <c r="E32" s="5">
        <v>0</v>
      </c>
      <c r="F32" s="5">
        <v>0</v>
      </c>
      <c r="G32" s="5">
        <v>0</v>
      </c>
      <c r="H32" s="5">
        <v>11515</v>
      </c>
      <c r="I32" s="5">
        <v>0</v>
      </c>
      <c r="J32" s="5">
        <f t="shared" si="6"/>
        <v>0</v>
      </c>
      <c r="K32" s="5">
        <v>0</v>
      </c>
      <c r="L32" s="5">
        <v>0</v>
      </c>
      <c r="M32" s="5">
        <v>0</v>
      </c>
      <c r="N32" s="5">
        <v>0</v>
      </c>
    </row>
  </sheetData>
  <mergeCells count="19">
    <mergeCell ref="K2:N2"/>
    <mergeCell ref="A21:N21"/>
    <mergeCell ref="A22:B22"/>
    <mergeCell ref="C3:K3"/>
    <mergeCell ref="C5:I5"/>
    <mergeCell ref="D6:I6"/>
    <mergeCell ref="C6:C7"/>
    <mergeCell ref="J6:J7"/>
    <mergeCell ref="K6:N6"/>
    <mergeCell ref="A12:B12"/>
    <mergeCell ref="A13:N13"/>
    <mergeCell ref="A14:B14"/>
    <mergeCell ref="A19:N19"/>
    <mergeCell ref="A20:B20"/>
    <mergeCell ref="A5:A8"/>
    <mergeCell ref="B5:B8"/>
    <mergeCell ref="J5:N5"/>
    <mergeCell ref="A10:B10"/>
    <mergeCell ref="A11:N11"/>
  </mergeCells>
  <pageMargins left="0.19685039370078741" right="0.19685039370078741" top="0.35433070866141736" bottom="0.19685039370078741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3"/>
  <sheetViews>
    <sheetView view="pageBreakPreview" topLeftCell="A7" zoomScaleSheetLayoutView="100" workbookViewId="0">
      <selection activeCell="Q21" sqref="Q21"/>
    </sheetView>
  </sheetViews>
  <sheetFormatPr defaultRowHeight="15"/>
  <cols>
    <col min="1" max="1" width="4.7109375" style="114" customWidth="1"/>
    <col min="2" max="2" width="20.7109375" style="12" customWidth="1"/>
    <col min="3" max="3" width="14.42578125" style="12" customWidth="1"/>
    <col min="4" max="4" width="14.140625" style="12" customWidth="1"/>
    <col min="5" max="5" width="12.140625" style="12" bestFit="1" customWidth="1"/>
    <col min="6" max="6" width="13.28515625" style="12" customWidth="1"/>
    <col min="7" max="7" width="11" style="12" customWidth="1"/>
    <col min="8" max="8" width="14.140625" style="12" customWidth="1"/>
    <col min="9" max="9" width="12.140625" style="12" bestFit="1" customWidth="1"/>
    <col min="10" max="10" width="12.5703125" style="12" customWidth="1"/>
    <col min="11" max="11" width="10.42578125" style="12" customWidth="1"/>
    <col min="12" max="12" width="13.140625" style="12" customWidth="1"/>
    <col min="13" max="13" width="12.140625" style="12" bestFit="1" customWidth="1"/>
    <col min="14" max="14" width="14" style="12" customWidth="1"/>
    <col min="15" max="15" width="12.7109375" style="12" customWidth="1"/>
    <col min="16" max="16" width="12.85546875" style="12" customWidth="1"/>
    <col min="17" max="17" width="13.140625" style="12" customWidth="1"/>
    <col min="18" max="18" width="12.5703125" style="12" bestFit="1" customWidth="1"/>
    <col min="19" max="19" width="15" style="12" bestFit="1" customWidth="1"/>
    <col min="20" max="16384" width="9.140625" style="12"/>
  </cols>
  <sheetData>
    <row r="1" spans="1:19">
      <c r="O1" s="116"/>
      <c r="P1" s="259" t="s">
        <v>80</v>
      </c>
      <c r="Q1" s="259"/>
      <c r="R1" s="259"/>
    </row>
    <row r="2" spans="1:19" ht="78.75" customHeight="1">
      <c r="O2" s="117"/>
      <c r="P2" s="201" t="s">
        <v>22</v>
      </c>
      <c r="Q2" s="201"/>
      <c r="R2" s="201"/>
    </row>
    <row r="3" spans="1:19" ht="62.25" customHeight="1">
      <c r="D3" s="233" t="s">
        <v>81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5" spans="1:19" ht="26.25" customHeight="1">
      <c r="A5" s="204" t="s">
        <v>0</v>
      </c>
      <c r="B5" s="234" t="s">
        <v>1</v>
      </c>
      <c r="C5" s="237" t="s">
        <v>77</v>
      </c>
      <c r="D5" s="239" t="s">
        <v>73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189" t="s">
        <v>74</v>
      </c>
      <c r="P5" s="190"/>
      <c r="Q5" s="190"/>
      <c r="R5" s="191"/>
    </row>
    <row r="6" spans="1:19" ht="153">
      <c r="A6" s="205"/>
      <c r="B6" s="235"/>
      <c r="C6" s="238"/>
      <c r="D6" s="137" t="s">
        <v>60</v>
      </c>
      <c r="E6" s="241" t="s">
        <v>61</v>
      </c>
      <c r="F6" s="242"/>
      <c r="G6" s="241" t="s">
        <v>62</v>
      </c>
      <c r="H6" s="242"/>
      <c r="I6" s="241" t="s">
        <v>63</v>
      </c>
      <c r="J6" s="242"/>
      <c r="K6" s="241" t="s">
        <v>64</v>
      </c>
      <c r="L6" s="242"/>
      <c r="M6" s="241" t="s">
        <v>65</v>
      </c>
      <c r="N6" s="242"/>
      <c r="O6" s="131" t="s">
        <v>66</v>
      </c>
      <c r="P6" s="131" t="s">
        <v>67</v>
      </c>
      <c r="Q6" s="131" t="s">
        <v>75</v>
      </c>
      <c r="R6" s="118" t="s">
        <v>96</v>
      </c>
    </row>
    <row r="7" spans="1:19">
      <c r="A7" s="205"/>
      <c r="B7" s="236"/>
      <c r="C7" s="8" t="s">
        <v>68</v>
      </c>
      <c r="D7" s="9" t="s">
        <v>68</v>
      </c>
      <c r="E7" s="6" t="s">
        <v>69</v>
      </c>
      <c r="F7" s="136" t="s">
        <v>68</v>
      </c>
      <c r="G7" s="136" t="s">
        <v>70</v>
      </c>
      <c r="H7" s="136" t="s">
        <v>68</v>
      </c>
      <c r="I7" s="9" t="s">
        <v>70</v>
      </c>
      <c r="J7" s="9" t="s">
        <v>68</v>
      </c>
      <c r="K7" s="136" t="s">
        <v>70</v>
      </c>
      <c r="L7" s="136" t="s">
        <v>68</v>
      </c>
      <c r="M7" s="136" t="s">
        <v>71</v>
      </c>
      <c r="N7" s="136" t="s">
        <v>68</v>
      </c>
      <c r="O7" s="9" t="s">
        <v>68</v>
      </c>
      <c r="P7" s="9" t="s">
        <v>68</v>
      </c>
      <c r="Q7" s="9" t="s">
        <v>68</v>
      </c>
      <c r="R7" s="9" t="s">
        <v>68</v>
      </c>
    </row>
    <row r="8" spans="1:19">
      <c r="A8" s="61">
        <v>1</v>
      </c>
      <c r="B8" s="62">
        <v>2</v>
      </c>
      <c r="C8" s="61">
        <v>3</v>
      </c>
      <c r="D8" s="62">
        <v>4</v>
      </c>
      <c r="E8" s="61">
        <v>5</v>
      </c>
      <c r="F8" s="62">
        <v>6</v>
      </c>
      <c r="G8" s="61">
        <v>7</v>
      </c>
      <c r="H8" s="62">
        <v>8</v>
      </c>
      <c r="I8" s="61">
        <v>9</v>
      </c>
      <c r="J8" s="62">
        <v>10</v>
      </c>
      <c r="K8" s="61">
        <v>11</v>
      </c>
      <c r="L8" s="62">
        <v>12</v>
      </c>
      <c r="M8" s="61">
        <v>13</v>
      </c>
      <c r="N8" s="62">
        <v>14</v>
      </c>
      <c r="O8" s="61">
        <v>15</v>
      </c>
      <c r="P8" s="62">
        <v>16</v>
      </c>
      <c r="Q8" s="61">
        <v>17</v>
      </c>
      <c r="R8" s="62">
        <v>18</v>
      </c>
    </row>
    <row r="9" spans="1:19">
      <c r="A9" s="230" t="s">
        <v>112</v>
      </c>
      <c r="B9" s="231"/>
      <c r="C9" s="11">
        <f>C11+C19</f>
        <v>20358361.390000001</v>
      </c>
      <c r="D9" s="11">
        <f t="shared" ref="D9:R9" si="0">D11+D19</f>
        <v>3214319</v>
      </c>
      <c r="E9" s="11">
        <f t="shared" si="0"/>
        <v>0</v>
      </c>
      <c r="F9" s="11">
        <f t="shared" si="0"/>
        <v>0</v>
      </c>
      <c r="G9" s="11">
        <f t="shared" si="0"/>
        <v>2580</v>
      </c>
      <c r="H9" s="11">
        <f t="shared" si="0"/>
        <v>9462378.620000001</v>
      </c>
      <c r="I9" s="11">
        <f t="shared" si="0"/>
        <v>0</v>
      </c>
      <c r="J9" s="11">
        <f t="shared" si="0"/>
        <v>0</v>
      </c>
      <c r="K9" s="11">
        <f t="shared" si="0"/>
        <v>3638</v>
      </c>
      <c r="L9" s="11">
        <f t="shared" si="0"/>
        <v>7407047.7699999996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274616</v>
      </c>
      <c r="R9" s="11">
        <f t="shared" si="0"/>
        <v>0</v>
      </c>
      <c r="S9" s="74"/>
    </row>
    <row r="10" spans="1:19">
      <c r="A10" s="228" t="s">
        <v>15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63"/>
    </row>
    <row r="11" spans="1:19">
      <c r="A11" s="232" t="s">
        <v>16</v>
      </c>
      <c r="B11" s="232"/>
      <c r="C11" s="115">
        <f>C13</f>
        <v>3753841.39</v>
      </c>
      <c r="D11" s="115">
        <f t="shared" ref="D11:R11" si="1">D13</f>
        <v>0</v>
      </c>
      <c r="E11" s="115">
        <f t="shared" si="1"/>
        <v>0</v>
      </c>
      <c r="F11" s="115">
        <f t="shared" si="1"/>
        <v>0</v>
      </c>
      <c r="G11" s="115">
        <f t="shared" si="1"/>
        <v>1010</v>
      </c>
      <c r="H11" s="115">
        <f t="shared" si="1"/>
        <v>1446985.62</v>
      </c>
      <c r="I11" s="115">
        <f t="shared" si="1"/>
        <v>0</v>
      </c>
      <c r="J11" s="115">
        <f t="shared" si="1"/>
        <v>0</v>
      </c>
      <c r="K11" s="115">
        <f t="shared" si="1"/>
        <v>1098</v>
      </c>
      <c r="L11" s="115">
        <f t="shared" si="1"/>
        <v>2306855.77</v>
      </c>
      <c r="M11" s="115">
        <f t="shared" si="1"/>
        <v>0</v>
      </c>
      <c r="N11" s="115">
        <f t="shared" si="1"/>
        <v>0</v>
      </c>
      <c r="O11" s="115">
        <f t="shared" si="1"/>
        <v>0</v>
      </c>
      <c r="P11" s="115">
        <f t="shared" si="1"/>
        <v>0</v>
      </c>
      <c r="Q11" s="115">
        <f t="shared" si="1"/>
        <v>0</v>
      </c>
      <c r="R11" s="115">
        <f t="shared" si="1"/>
        <v>0</v>
      </c>
    </row>
    <row r="12" spans="1:19">
      <c r="A12" s="227" t="s">
        <v>102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63"/>
    </row>
    <row r="13" spans="1:19" ht="52.5" customHeight="1">
      <c r="A13" s="229" t="s">
        <v>72</v>
      </c>
      <c r="B13" s="229"/>
      <c r="C13" s="7">
        <f>SUM(C14:C17)</f>
        <v>3753841.39</v>
      </c>
      <c r="D13" s="7">
        <f t="shared" ref="D13:R13" si="2">SUM(D14:D17)</f>
        <v>0</v>
      </c>
      <c r="E13" s="7">
        <f t="shared" si="2"/>
        <v>0</v>
      </c>
      <c r="F13" s="7">
        <f t="shared" si="2"/>
        <v>0</v>
      </c>
      <c r="G13" s="7">
        <f t="shared" si="2"/>
        <v>1010</v>
      </c>
      <c r="H13" s="7">
        <f t="shared" si="2"/>
        <v>1446985.62</v>
      </c>
      <c r="I13" s="7">
        <f t="shared" si="2"/>
        <v>0</v>
      </c>
      <c r="J13" s="7">
        <f t="shared" si="2"/>
        <v>0</v>
      </c>
      <c r="K13" s="7">
        <f t="shared" si="2"/>
        <v>1098</v>
      </c>
      <c r="L13" s="7">
        <f t="shared" si="2"/>
        <v>2306855.77</v>
      </c>
      <c r="M13" s="7">
        <f t="shared" si="2"/>
        <v>0</v>
      </c>
      <c r="N13" s="7">
        <f t="shared" si="2"/>
        <v>0</v>
      </c>
      <c r="O13" s="7">
        <f t="shared" si="2"/>
        <v>0</v>
      </c>
      <c r="P13" s="7">
        <f t="shared" si="2"/>
        <v>0</v>
      </c>
      <c r="Q13" s="7">
        <f t="shared" si="2"/>
        <v>0</v>
      </c>
      <c r="R13" s="7">
        <f t="shared" si="2"/>
        <v>0</v>
      </c>
    </row>
    <row r="14" spans="1:19" ht="25.5">
      <c r="A14" s="65">
        <v>1</v>
      </c>
      <c r="B14" s="1" t="s">
        <v>42</v>
      </c>
      <c r="C14" s="5">
        <f>D14+F14+H14+J14+L14+N14+O14+P14+Q14+R14</f>
        <v>1134519.23</v>
      </c>
      <c r="D14" s="68">
        <v>0</v>
      </c>
      <c r="E14" s="67">
        <v>0</v>
      </c>
      <c r="F14" s="68">
        <v>0</v>
      </c>
      <c r="G14" s="68">
        <v>0</v>
      </c>
      <c r="H14" s="5">
        <v>0</v>
      </c>
      <c r="I14" s="68">
        <v>0</v>
      </c>
      <c r="J14" s="68">
        <v>0</v>
      </c>
      <c r="K14" s="68">
        <v>540</v>
      </c>
      <c r="L14" s="68">
        <v>1134519.23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</row>
    <row r="15" spans="1:19" ht="25.5">
      <c r="A15" s="65">
        <v>2</v>
      </c>
      <c r="B15" s="1" t="s">
        <v>35</v>
      </c>
      <c r="C15" s="5">
        <f t="shared" ref="C15:C17" si="3">D15+F15+H15+J15+L15+N15+O15+P15+Q15+R15</f>
        <v>1172336.54</v>
      </c>
      <c r="D15" s="68">
        <v>0</v>
      </c>
      <c r="E15" s="67">
        <v>0</v>
      </c>
      <c r="F15" s="68">
        <v>0</v>
      </c>
      <c r="G15" s="68">
        <v>0</v>
      </c>
      <c r="H15" s="5">
        <v>0</v>
      </c>
      <c r="I15" s="68">
        <v>0</v>
      </c>
      <c r="J15" s="68">
        <v>0</v>
      </c>
      <c r="K15" s="68">
        <v>558</v>
      </c>
      <c r="L15" s="68">
        <v>1172336.54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</row>
    <row r="16" spans="1:19" ht="25.5">
      <c r="A16" s="65">
        <v>3</v>
      </c>
      <c r="B16" s="1" t="s">
        <v>34</v>
      </c>
      <c r="C16" s="5">
        <f t="shared" si="3"/>
        <v>639376</v>
      </c>
      <c r="D16" s="68">
        <v>0</v>
      </c>
      <c r="E16" s="67">
        <v>0</v>
      </c>
      <c r="F16" s="68">
        <v>0</v>
      </c>
      <c r="G16" s="68">
        <v>390</v>
      </c>
      <c r="H16" s="5">
        <v>639376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</row>
    <row r="17" spans="1:18" ht="25.5">
      <c r="A17" s="65">
        <v>4</v>
      </c>
      <c r="B17" s="1" t="s">
        <v>43</v>
      </c>
      <c r="C17" s="5">
        <f t="shared" si="3"/>
        <v>807609.62</v>
      </c>
      <c r="D17" s="68">
        <v>0</v>
      </c>
      <c r="E17" s="67">
        <v>0</v>
      </c>
      <c r="F17" s="68">
        <v>0</v>
      </c>
      <c r="G17" s="68">
        <v>620</v>
      </c>
      <c r="H17" s="5">
        <v>807609.62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</row>
    <row r="18" spans="1:18">
      <c r="A18" s="249" t="s">
        <v>18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4"/>
      <c r="R18" s="63"/>
    </row>
    <row r="19" spans="1:18">
      <c r="A19" s="219" t="s">
        <v>19</v>
      </c>
      <c r="B19" s="219"/>
      <c r="C19" s="11">
        <f>C21</f>
        <v>16604520</v>
      </c>
      <c r="D19" s="11">
        <f t="shared" ref="D19:R19" si="4">D21</f>
        <v>3214319</v>
      </c>
      <c r="E19" s="11">
        <f t="shared" si="4"/>
        <v>0</v>
      </c>
      <c r="F19" s="11">
        <f t="shared" si="4"/>
        <v>0</v>
      </c>
      <c r="G19" s="11">
        <f t="shared" si="4"/>
        <v>1570</v>
      </c>
      <c r="H19" s="11">
        <f t="shared" si="4"/>
        <v>8015393</v>
      </c>
      <c r="I19" s="11">
        <f t="shared" si="4"/>
        <v>0</v>
      </c>
      <c r="J19" s="11">
        <f t="shared" si="4"/>
        <v>0</v>
      </c>
      <c r="K19" s="11">
        <f t="shared" si="4"/>
        <v>2540</v>
      </c>
      <c r="L19" s="11">
        <f t="shared" si="4"/>
        <v>5100192</v>
      </c>
      <c r="M19" s="11">
        <f t="shared" si="4"/>
        <v>0</v>
      </c>
      <c r="N19" s="11">
        <f t="shared" si="4"/>
        <v>0</v>
      </c>
      <c r="O19" s="11">
        <f t="shared" si="4"/>
        <v>0</v>
      </c>
      <c r="P19" s="11">
        <f t="shared" si="4"/>
        <v>0</v>
      </c>
      <c r="Q19" s="11">
        <f t="shared" si="4"/>
        <v>274616</v>
      </c>
      <c r="R19" s="11">
        <f t="shared" si="4"/>
        <v>0</v>
      </c>
    </row>
    <row r="20" spans="1:18">
      <c r="A20" s="227" t="s">
        <v>102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63"/>
    </row>
    <row r="21" spans="1:18" ht="56.25" customHeight="1">
      <c r="A21" s="172" t="s">
        <v>33</v>
      </c>
      <c r="B21" s="173"/>
      <c r="C21" s="7">
        <f>C22+C23+C24+C25+C26+C27+C28+C29+C30+C31</f>
        <v>16604520</v>
      </c>
      <c r="D21" s="7">
        <f t="shared" ref="D21:R21" si="5">D22+D23+D24+D25+D26+D27+D28+D29+D30+D31</f>
        <v>3214319</v>
      </c>
      <c r="E21" s="7">
        <f t="shared" si="5"/>
        <v>0</v>
      </c>
      <c r="F21" s="7">
        <f t="shared" si="5"/>
        <v>0</v>
      </c>
      <c r="G21" s="7">
        <f t="shared" si="5"/>
        <v>1570</v>
      </c>
      <c r="H21" s="7">
        <f t="shared" si="5"/>
        <v>8015393</v>
      </c>
      <c r="I21" s="7">
        <f t="shared" si="5"/>
        <v>0</v>
      </c>
      <c r="J21" s="7">
        <f t="shared" si="5"/>
        <v>0</v>
      </c>
      <c r="K21" s="7">
        <f t="shared" si="5"/>
        <v>2540</v>
      </c>
      <c r="L21" s="7">
        <f t="shared" si="5"/>
        <v>5100192</v>
      </c>
      <c r="M21" s="7">
        <f t="shared" si="5"/>
        <v>0</v>
      </c>
      <c r="N21" s="7">
        <f t="shared" si="5"/>
        <v>0</v>
      </c>
      <c r="O21" s="7">
        <f t="shared" si="5"/>
        <v>0</v>
      </c>
      <c r="P21" s="7">
        <f t="shared" si="5"/>
        <v>0</v>
      </c>
      <c r="Q21" s="7">
        <f t="shared" si="5"/>
        <v>274616</v>
      </c>
      <c r="R21" s="7">
        <f t="shared" si="5"/>
        <v>0</v>
      </c>
    </row>
    <row r="22" spans="1:18" ht="25.5">
      <c r="A22" s="71">
        <v>1</v>
      </c>
      <c r="B22" s="1" t="s">
        <v>103</v>
      </c>
      <c r="C22" s="5">
        <f>D22+F22+H22+J22+L22+N22+O22+P22+Q22+R22</f>
        <v>1490410</v>
      </c>
      <c r="D22" s="66">
        <v>246696</v>
      </c>
      <c r="E22" s="67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560</v>
      </c>
      <c r="L22" s="5">
        <v>1243714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</row>
    <row r="23" spans="1:18" s="60" customFormat="1" ht="26.25">
      <c r="A23" s="71">
        <v>2</v>
      </c>
      <c r="B23" s="70" t="s">
        <v>104</v>
      </c>
      <c r="C23" s="5">
        <f t="shared" ref="C23:C31" si="6">D23+F23+H23+J23+L23+N23+O23+P23+Q23+R23</f>
        <v>1772010</v>
      </c>
      <c r="D23" s="68">
        <v>466385</v>
      </c>
      <c r="E23" s="67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550</v>
      </c>
      <c r="L23" s="68">
        <v>1175652</v>
      </c>
      <c r="M23" s="68">
        <v>0</v>
      </c>
      <c r="N23" s="68">
        <v>0</v>
      </c>
      <c r="O23" s="68">
        <v>0</v>
      </c>
      <c r="P23" s="68">
        <v>0</v>
      </c>
      <c r="Q23" s="68">
        <v>129973</v>
      </c>
      <c r="R23" s="68">
        <v>0</v>
      </c>
    </row>
    <row r="24" spans="1:18" s="60" customFormat="1" ht="26.25">
      <c r="A24" s="71">
        <v>3</v>
      </c>
      <c r="B24" s="169" t="s">
        <v>105</v>
      </c>
      <c r="C24" s="5">
        <f t="shared" si="6"/>
        <v>2239680</v>
      </c>
      <c r="D24" s="68">
        <v>216149</v>
      </c>
      <c r="E24" s="67">
        <v>0</v>
      </c>
      <c r="F24" s="68">
        <v>0</v>
      </c>
      <c r="G24" s="68">
        <v>366</v>
      </c>
      <c r="H24" s="68">
        <v>2023531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</row>
    <row r="25" spans="1:18" s="60" customFormat="1" ht="26.25">
      <c r="A25" s="71">
        <v>4</v>
      </c>
      <c r="B25" s="70" t="s">
        <v>106</v>
      </c>
      <c r="C25" s="5">
        <f t="shared" si="6"/>
        <v>193380</v>
      </c>
      <c r="D25" s="68">
        <v>193380</v>
      </c>
      <c r="E25" s="67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</row>
    <row r="26" spans="1:18" s="60" customFormat="1" ht="26.25">
      <c r="A26" s="71">
        <v>5</v>
      </c>
      <c r="B26" s="70" t="s">
        <v>35</v>
      </c>
      <c r="C26" s="5">
        <f t="shared" si="6"/>
        <v>393560</v>
      </c>
      <c r="D26" s="5">
        <v>393560</v>
      </c>
      <c r="E26" s="67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</row>
    <row r="27" spans="1:18" s="60" customFormat="1" ht="26.25">
      <c r="A27" s="71">
        <v>6</v>
      </c>
      <c r="B27" s="4" t="s">
        <v>107</v>
      </c>
      <c r="C27" s="5">
        <f t="shared" si="6"/>
        <v>2284050</v>
      </c>
      <c r="D27" s="5">
        <v>0</v>
      </c>
      <c r="E27" s="67">
        <v>0</v>
      </c>
      <c r="F27" s="68">
        <v>0</v>
      </c>
      <c r="G27" s="68">
        <v>415</v>
      </c>
      <c r="H27" s="68">
        <v>2284050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</row>
    <row r="28" spans="1:18" s="60" customFormat="1" ht="26.25">
      <c r="A28" s="71">
        <v>7</v>
      </c>
      <c r="B28" s="70" t="s">
        <v>108</v>
      </c>
      <c r="C28" s="5">
        <f t="shared" si="6"/>
        <v>1159960</v>
      </c>
      <c r="D28" s="68">
        <v>1015317</v>
      </c>
      <c r="E28" s="67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144643</v>
      </c>
      <c r="R28" s="68">
        <v>0</v>
      </c>
    </row>
    <row r="29" spans="1:18" s="60" customFormat="1" ht="26.25">
      <c r="A29" s="71">
        <v>8</v>
      </c>
      <c r="B29" s="2" t="s">
        <v>109</v>
      </c>
      <c r="C29" s="5">
        <f t="shared" si="6"/>
        <v>5455510</v>
      </c>
      <c r="D29" s="68">
        <v>394962</v>
      </c>
      <c r="E29" s="67">
        <v>0</v>
      </c>
      <c r="F29" s="68">
        <v>0</v>
      </c>
      <c r="G29" s="68">
        <v>789</v>
      </c>
      <c r="H29" s="68">
        <v>3707812</v>
      </c>
      <c r="I29" s="68">
        <v>0</v>
      </c>
      <c r="J29" s="68">
        <v>0</v>
      </c>
      <c r="K29" s="68">
        <v>720</v>
      </c>
      <c r="L29" s="68">
        <v>1352736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</row>
    <row r="30" spans="1:18" s="60" customFormat="1" ht="26.25">
      <c r="A30" s="71">
        <v>9</v>
      </c>
      <c r="B30" s="70" t="s">
        <v>110</v>
      </c>
      <c r="C30" s="5">
        <f t="shared" si="6"/>
        <v>1328090</v>
      </c>
      <c r="D30" s="68">
        <v>0</v>
      </c>
      <c r="E30" s="67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710</v>
      </c>
      <c r="L30" s="68">
        <v>1328090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</row>
    <row r="31" spans="1:18" s="60" customFormat="1" ht="26.25">
      <c r="A31" s="71">
        <v>10</v>
      </c>
      <c r="B31" s="70" t="s">
        <v>111</v>
      </c>
      <c r="C31" s="5">
        <f t="shared" si="6"/>
        <v>287870</v>
      </c>
      <c r="D31" s="68">
        <v>287870</v>
      </c>
      <c r="E31" s="67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</row>
    <row r="32" spans="1:18" s="60" customFormat="1">
      <c r="A32" s="17"/>
      <c r="B32" s="36"/>
      <c r="C32" s="34"/>
      <c r="D32" s="20"/>
      <c r="E32" s="21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s="60" customFormat="1">
      <c r="A33" s="17"/>
      <c r="B33" s="36"/>
      <c r="C33" s="34"/>
      <c r="D33" s="20"/>
      <c r="E33" s="21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s="60" customFormat="1">
      <c r="A34" s="17"/>
      <c r="B34" s="36"/>
      <c r="C34" s="34"/>
      <c r="D34" s="20"/>
      <c r="E34" s="21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s="60" customFormat="1">
      <c r="A35" s="17"/>
      <c r="B35" s="36"/>
      <c r="C35" s="34"/>
      <c r="D35" s="20"/>
      <c r="E35" s="21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s="60" customFormat="1">
      <c r="A36" s="17"/>
      <c r="B36" s="40"/>
      <c r="C36" s="34"/>
      <c r="D36" s="20"/>
      <c r="E36" s="2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s="60" customFormat="1">
      <c r="A37" s="17"/>
      <c r="B37" s="40"/>
      <c r="C37" s="34"/>
      <c r="D37" s="20"/>
      <c r="E37" s="21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s="60" customFormat="1">
      <c r="A38" s="17"/>
      <c r="B38" s="40"/>
      <c r="C38" s="34"/>
      <c r="D38" s="20"/>
      <c r="E38" s="21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s="60" customFormat="1">
      <c r="A39" s="17"/>
      <c r="B39" s="39"/>
      <c r="C39" s="34"/>
      <c r="D39" s="34"/>
      <c r="E39" s="21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s="60" customFormat="1">
      <c r="A40" s="17"/>
      <c r="B40" s="39"/>
      <c r="C40" s="34"/>
      <c r="D40" s="34"/>
      <c r="E40" s="21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s="60" customFormat="1">
      <c r="A41" s="17"/>
      <c r="B41" s="36"/>
      <c r="C41" s="34"/>
      <c r="D41" s="20"/>
      <c r="E41" s="21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s="60" customFormat="1">
      <c r="A42" s="17"/>
      <c r="B42" s="39"/>
      <c r="C42" s="34"/>
      <c r="D42" s="20"/>
      <c r="E42" s="21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s="60" customFormat="1">
      <c r="A43" s="17"/>
      <c r="B43" s="39"/>
      <c r="C43" s="34"/>
      <c r="D43" s="20"/>
      <c r="E43" s="21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s="60" customFormat="1">
      <c r="A44" s="17"/>
      <c r="B44" s="39"/>
      <c r="C44" s="34"/>
      <c r="D44" s="20"/>
      <c r="E44" s="21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s="60" customFormat="1">
      <c r="A45" s="17"/>
      <c r="B45" s="39"/>
      <c r="C45" s="34"/>
      <c r="D45" s="34"/>
      <c r="E45" s="21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s="60" customFormat="1">
      <c r="A46" s="17"/>
      <c r="B46" s="39"/>
      <c r="C46" s="34"/>
      <c r="D46" s="20"/>
      <c r="E46" s="21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s="60" customFormat="1">
      <c r="A47" s="17"/>
      <c r="B47" s="35"/>
      <c r="C47" s="34"/>
      <c r="D47" s="20"/>
      <c r="E47" s="21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s="60" customFormat="1">
      <c r="A48" s="17"/>
      <c r="B48" s="36"/>
      <c r="C48" s="34"/>
      <c r="D48" s="20"/>
      <c r="E48" s="21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s="60" customFormat="1">
      <c r="A49" s="17"/>
      <c r="B49" s="37"/>
      <c r="C49" s="34"/>
      <c r="D49" s="20"/>
      <c r="E49" s="2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s="60" customFormat="1">
      <c r="A50" s="17"/>
      <c r="B50" s="41"/>
      <c r="C50" s="34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s="60" customFormat="1">
      <c r="A51" s="17"/>
      <c r="B51" s="41"/>
      <c r="C51" s="34"/>
      <c r="D51" s="20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s="60" customFormat="1">
      <c r="A52" s="17"/>
      <c r="B52" s="39"/>
      <c r="C52" s="34"/>
      <c r="D52" s="34"/>
      <c r="E52" s="2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s="60" customFormat="1">
      <c r="A53" s="17"/>
      <c r="B53" s="39"/>
      <c r="C53" s="34"/>
      <c r="D53" s="34"/>
      <c r="E53" s="21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s="60" customFormat="1">
      <c r="A54" s="17"/>
      <c r="B54" s="39"/>
      <c r="C54" s="34"/>
      <c r="D54" s="34"/>
      <c r="E54" s="2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s="60" customFormat="1">
      <c r="A55" s="17"/>
      <c r="B55" s="39"/>
      <c r="C55" s="34"/>
      <c r="D55" s="20"/>
      <c r="E55" s="2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s="60" customFormat="1">
      <c r="A56" s="17"/>
      <c r="B56" s="39"/>
      <c r="C56" s="34"/>
      <c r="D56" s="20"/>
      <c r="E56" s="21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s="60" customFormat="1">
      <c r="A57" s="17"/>
      <c r="B57" s="36"/>
      <c r="C57" s="34"/>
      <c r="D57" s="20"/>
      <c r="E57" s="2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s="60" customFormat="1">
      <c r="A58" s="17"/>
      <c r="B58" s="36"/>
      <c r="C58" s="34"/>
      <c r="D58" s="20"/>
      <c r="E58" s="21"/>
      <c r="F58" s="20"/>
      <c r="G58" s="20"/>
      <c r="H58" s="20"/>
      <c r="I58" s="20"/>
      <c r="J58" s="20"/>
      <c r="K58" s="20"/>
      <c r="L58" s="34"/>
      <c r="M58" s="20"/>
      <c r="N58" s="20"/>
      <c r="O58" s="20"/>
      <c r="P58" s="20"/>
      <c r="Q58" s="20"/>
    </row>
    <row r="59" spans="1:17" s="60" customFormat="1">
      <c r="A59" s="17"/>
      <c r="B59" s="36"/>
      <c r="C59" s="34"/>
      <c r="D59" s="20"/>
      <c r="E59" s="21"/>
      <c r="F59" s="34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s="60" customFormat="1">
      <c r="A60" s="17"/>
      <c r="B60" s="36"/>
      <c r="C60" s="34"/>
      <c r="D60" s="34"/>
      <c r="E60" s="21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s="60" customFormat="1">
      <c r="A61" s="17"/>
      <c r="B61" s="36"/>
      <c r="C61" s="34"/>
      <c r="D61" s="20"/>
      <c r="E61" s="21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s="60" customFormat="1">
      <c r="A62" s="17"/>
      <c r="B62" s="36"/>
      <c r="C62" s="34"/>
      <c r="D62" s="20"/>
      <c r="E62" s="2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s="60" customFormat="1">
      <c r="A63" s="17"/>
      <c r="B63" s="39"/>
      <c r="C63" s="34"/>
      <c r="D63" s="20"/>
      <c r="E63" s="21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s="60" customFormat="1">
      <c r="A64" s="17"/>
      <c r="B64" s="36"/>
      <c r="C64" s="34"/>
      <c r="D64" s="20"/>
      <c r="E64" s="21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s="60" customFormat="1">
      <c r="A65" s="17"/>
      <c r="B65" s="36"/>
      <c r="C65" s="34"/>
      <c r="D65" s="20"/>
      <c r="E65" s="21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s="60" customFormat="1">
      <c r="A66" s="17"/>
      <c r="B66" s="37"/>
      <c r="C66" s="38"/>
      <c r="D66" s="20"/>
      <c r="E66" s="21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s="60" customFormat="1">
      <c r="A67" s="17"/>
      <c r="B67" s="35"/>
      <c r="C67" s="34"/>
      <c r="D67" s="20"/>
      <c r="E67" s="21"/>
      <c r="F67" s="20"/>
      <c r="G67" s="20"/>
      <c r="H67" s="34"/>
      <c r="I67" s="20"/>
      <c r="J67" s="20"/>
      <c r="K67" s="20"/>
      <c r="L67" s="20"/>
      <c r="M67" s="20"/>
      <c r="N67" s="20"/>
      <c r="O67" s="20"/>
      <c r="P67" s="20"/>
      <c r="Q67" s="20"/>
    </row>
    <row r="68" spans="1:17" s="60" customFormat="1">
      <c r="A68" s="17"/>
      <c r="B68" s="39"/>
      <c r="C68" s="34"/>
      <c r="D68" s="34"/>
      <c r="E68" s="21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s="60" customFormat="1">
      <c r="A69" s="17"/>
      <c r="B69" s="39"/>
      <c r="C69" s="34"/>
      <c r="D69" s="34"/>
      <c r="E69" s="21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s="60" customFormat="1">
      <c r="A70" s="17"/>
      <c r="B70" s="35"/>
      <c r="C70" s="34"/>
      <c r="D70" s="20"/>
      <c r="E70" s="21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s="60" customFormat="1">
      <c r="A71" s="17"/>
      <c r="B71" s="35"/>
      <c r="C71" s="34"/>
      <c r="D71" s="20"/>
      <c r="E71" s="21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s="60" customFormat="1">
      <c r="A72" s="17"/>
      <c r="B72" s="35"/>
      <c r="C72" s="34"/>
      <c r="D72" s="20"/>
      <c r="E72" s="21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s="60" customFormat="1">
      <c r="A73" s="17"/>
      <c r="B73" s="36"/>
      <c r="C73" s="34"/>
      <c r="D73" s="34"/>
      <c r="E73" s="21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s="60" customFormat="1">
      <c r="A74" s="17"/>
      <c r="B74" s="39"/>
      <c r="C74" s="34"/>
      <c r="D74" s="20"/>
      <c r="E74" s="21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s="60" customFormat="1">
      <c r="A75" s="17"/>
      <c r="B75" s="39"/>
      <c r="C75" s="34"/>
      <c r="D75" s="20"/>
      <c r="E75" s="21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s="60" customFormat="1">
      <c r="A76" s="17"/>
      <c r="B76" s="39"/>
      <c r="C76" s="34"/>
      <c r="D76" s="20"/>
      <c r="E76" s="21"/>
      <c r="F76" s="20"/>
      <c r="G76" s="20"/>
      <c r="H76" s="34"/>
      <c r="I76" s="20"/>
      <c r="J76" s="20"/>
      <c r="K76" s="20"/>
      <c r="L76" s="20"/>
      <c r="M76" s="20"/>
      <c r="N76" s="20"/>
      <c r="O76" s="20"/>
      <c r="P76" s="20"/>
      <c r="Q76" s="20"/>
    </row>
    <row r="77" spans="1:17" s="60" customFormat="1">
      <c r="A77" s="17"/>
      <c r="B77" s="39"/>
      <c r="C77" s="34"/>
      <c r="D77" s="20"/>
      <c r="E77" s="21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s="60" customFormat="1">
      <c r="A78" s="17"/>
      <c r="B78" s="39"/>
      <c r="C78" s="34"/>
      <c r="D78" s="20"/>
      <c r="E78" s="21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s="60" customFormat="1">
      <c r="A79" s="17"/>
      <c r="B79" s="36"/>
      <c r="C79" s="34"/>
      <c r="D79" s="20"/>
      <c r="E79" s="21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60" customFormat="1">
      <c r="A80" s="17"/>
      <c r="B80" s="36"/>
      <c r="C80" s="34"/>
      <c r="D80" s="20"/>
      <c r="E80" s="21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60" customFormat="1">
      <c r="A81" s="17"/>
      <c r="B81" s="36"/>
      <c r="C81" s="34"/>
      <c r="D81" s="20"/>
      <c r="E81" s="21"/>
      <c r="F81" s="20"/>
      <c r="G81" s="20"/>
      <c r="H81" s="20"/>
      <c r="I81" s="20"/>
      <c r="J81" s="20"/>
      <c r="K81" s="20"/>
      <c r="L81" s="34"/>
      <c r="M81" s="20"/>
      <c r="N81" s="20"/>
      <c r="O81" s="20"/>
      <c r="P81" s="20"/>
      <c r="Q81" s="20"/>
    </row>
    <row r="82" spans="1:17" s="60" customFormat="1">
      <c r="A82" s="17"/>
      <c r="B82" s="39"/>
      <c r="C82" s="34"/>
      <c r="D82" s="20"/>
      <c r="E82" s="21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s="60" customFormat="1">
      <c r="A83" s="17"/>
      <c r="B83" s="39"/>
      <c r="C83" s="34"/>
      <c r="D83" s="20"/>
      <c r="E83" s="21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s="60" customFormat="1">
      <c r="A84" s="17"/>
      <c r="B84" s="39"/>
      <c r="C84" s="34"/>
      <c r="D84" s="20"/>
      <c r="E84" s="21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s="60" customFormat="1">
      <c r="A85" s="17"/>
      <c r="B85" s="39"/>
      <c r="C85" s="34"/>
      <c r="D85" s="20"/>
      <c r="E85" s="21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s="60" customFormat="1">
      <c r="A86" s="17"/>
      <c r="B86" s="36"/>
      <c r="C86" s="34"/>
      <c r="D86" s="20"/>
      <c r="E86" s="21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s="60" customFormat="1">
      <c r="A87" s="17"/>
      <c r="B87" s="39"/>
      <c r="C87" s="34"/>
      <c r="D87" s="20"/>
      <c r="E87" s="21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s="60" customFormat="1">
      <c r="A88" s="17"/>
      <c r="B88" s="39"/>
      <c r="C88" s="34"/>
      <c r="D88" s="20"/>
      <c r="E88" s="21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s="60" customFormat="1">
      <c r="A89" s="17"/>
      <c r="B89" s="39"/>
      <c r="C89" s="34"/>
      <c r="D89" s="20"/>
      <c r="E89" s="21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s="60" customFormat="1">
      <c r="A90" s="17"/>
      <c r="B90" s="39"/>
      <c r="C90" s="34"/>
      <c r="D90" s="20"/>
      <c r="E90" s="21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s="60" customFormat="1">
      <c r="A91" s="17"/>
      <c r="B91" s="33"/>
      <c r="C91" s="34"/>
      <c r="D91" s="20"/>
      <c r="E91" s="21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s="60" customFormat="1">
      <c r="A92" s="17"/>
      <c r="B92" s="39"/>
      <c r="C92" s="34"/>
      <c r="D92" s="20"/>
      <c r="E92" s="21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s="60" customFormat="1">
      <c r="A93" s="17"/>
      <c r="B93" s="36"/>
      <c r="C93" s="34"/>
      <c r="D93" s="20"/>
      <c r="E93" s="21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s="60" customFormat="1">
      <c r="A94" s="17"/>
      <c r="B94" s="36"/>
      <c r="C94" s="34"/>
      <c r="D94" s="20"/>
      <c r="E94" s="21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s="60" customFormat="1">
      <c r="A95" s="17"/>
      <c r="B95" s="36"/>
      <c r="C95" s="34"/>
      <c r="D95" s="20"/>
      <c r="E95" s="21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s="60" customFormat="1">
      <c r="A96" s="17"/>
      <c r="B96" s="41"/>
      <c r="C96" s="34"/>
      <c r="D96" s="20"/>
      <c r="E96" s="21"/>
      <c r="F96" s="20"/>
      <c r="G96" s="20"/>
      <c r="H96" s="34"/>
      <c r="I96" s="20"/>
      <c r="J96" s="20"/>
      <c r="K96" s="20"/>
      <c r="L96" s="20"/>
      <c r="M96" s="20"/>
      <c r="N96" s="20"/>
      <c r="O96" s="20"/>
      <c r="P96" s="20"/>
      <c r="Q96" s="20"/>
    </row>
    <row r="97" spans="1:17" s="60" customFormat="1">
      <c r="A97" s="17"/>
      <c r="B97" s="35"/>
      <c r="C97" s="34"/>
      <c r="D97" s="34"/>
      <c r="E97" s="21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s="60" customFormat="1">
      <c r="A98" s="17"/>
      <c r="B98" s="35"/>
      <c r="C98" s="34"/>
      <c r="D98" s="20"/>
      <c r="E98" s="21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1:17" s="60" customFormat="1">
      <c r="A99" s="17"/>
      <c r="B99" s="37"/>
      <c r="C99" s="34"/>
      <c r="D99" s="20"/>
      <c r="E99" s="21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s="60" customFormat="1">
      <c r="A100" s="17"/>
      <c r="B100" s="37"/>
      <c r="C100" s="34"/>
      <c r="D100" s="20"/>
      <c r="E100" s="21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s="60" customFormat="1">
      <c r="A101" s="17"/>
      <c r="B101" s="37"/>
      <c r="C101" s="34"/>
      <c r="D101" s="20"/>
      <c r="E101" s="21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s="60" customFormat="1">
      <c r="A102" s="17"/>
      <c r="B102" s="35"/>
      <c r="C102" s="34"/>
      <c r="D102" s="20"/>
      <c r="E102" s="21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s="60" customFormat="1">
      <c r="A103" s="17"/>
      <c r="B103" s="35"/>
      <c r="C103" s="34"/>
      <c r="D103" s="20"/>
      <c r="E103" s="21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s="60" customFormat="1">
      <c r="A104" s="17"/>
      <c r="B104" s="35"/>
      <c r="C104" s="34"/>
      <c r="D104" s="20"/>
      <c r="E104" s="21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s="60" customFormat="1">
      <c r="A105" s="17"/>
      <c r="B105" s="35"/>
      <c r="C105" s="34"/>
      <c r="D105" s="20"/>
      <c r="E105" s="21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 s="60" customFormat="1">
      <c r="A106" s="17"/>
      <c r="B106" s="35"/>
      <c r="C106" s="34"/>
      <c r="D106" s="20"/>
      <c r="E106" s="21"/>
      <c r="F106" s="20"/>
      <c r="G106" s="20"/>
      <c r="H106" s="34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1:17" s="60" customFormat="1">
      <c r="A107" s="17"/>
      <c r="B107" s="35"/>
      <c r="C107" s="34"/>
      <c r="D107" s="20"/>
      <c r="E107" s="21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1:17" s="60" customFormat="1">
      <c r="A108" s="17"/>
      <c r="B108" s="35"/>
      <c r="C108" s="34"/>
      <c r="D108" s="20"/>
      <c r="E108" s="21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1:17" s="60" customFormat="1">
      <c r="A109" s="17"/>
      <c r="B109" s="36"/>
      <c r="C109" s="34"/>
      <c r="D109" s="20"/>
      <c r="E109" s="21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1:17" s="60" customFormat="1">
      <c r="A110" s="17"/>
      <c r="B110" s="39"/>
      <c r="C110" s="34"/>
      <c r="D110" s="20"/>
      <c r="E110" s="21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1:17" s="60" customFormat="1">
      <c r="A111" s="17"/>
      <c r="B111" s="36"/>
      <c r="C111" s="34"/>
      <c r="D111" s="20"/>
      <c r="E111" s="21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17" s="60" customFormat="1">
      <c r="A112" s="17"/>
      <c r="B112" s="36"/>
      <c r="C112" s="34"/>
      <c r="D112" s="34"/>
      <c r="E112" s="21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s="60" customFormat="1">
      <c r="A113" s="17"/>
      <c r="B113" s="36"/>
      <c r="C113" s="34"/>
      <c r="D113" s="20"/>
      <c r="E113" s="21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s="60" customFormat="1">
      <c r="A114" s="17"/>
      <c r="B114" s="36"/>
      <c r="C114" s="34"/>
      <c r="D114" s="20"/>
      <c r="E114" s="21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s="60" customFormat="1">
      <c r="A115" s="17"/>
      <c r="B115" s="36"/>
      <c r="C115" s="34"/>
      <c r="D115" s="20"/>
      <c r="E115" s="21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 s="60" customFormat="1">
      <c r="A116" s="17"/>
      <c r="B116" s="36"/>
      <c r="C116" s="34"/>
      <c r="D116" s="20"/>
      <c r="E116" s="21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s="60" customFormat="1">
      <c r="A117" s="17"/>
      <c r="B117" s="36"/>
      <c r="C117" s="34"/>
      <c r="D117" s="20"/>
      <c r="E117" s="21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s="60" customFormat="1">
      <c r="A118" s="17"/>
      <c r="B118" s="36"/>
      <c r="C118" s="34"/>
      <c r="D118" s="20"/>
      <c r="E118" s="21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s="60" customFormat="1">
      <c r="A119" s="17"/>
      <c r="B119" s="35"/>
      <c r="C119" s="34"/>
      <c r="D119" s="34"/>
      <c r="E119" s="21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1:17" s="60" customFormat="1">
      <c r="A120" s="17"/>
      <c r="B120" s="35"/>
      <c r="C120" s="34"/>
      <c r="D120" s="34"/>
      <c r="E120" s="21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</row>
    <row r="121" spans="1:17" s="60" customFormat="1">
      <c r="A121" s="17"/>
      <c r="B121" s="35"/>
      <c r="C121" s="34"/>
      <c r="D121" s="20"/>
      <c r="E121" s="21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s="60" customFormat="1">
      <c r="A122" s="17"/>
      <c r="B122" s="36"/>
      <c r="C122" s="34"/>
      <c r="D122" s="20"/>
      <c r="E122" s="21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1:17" s="60" customFormat="1">
      <c r="A123" s="17"/>
      <c r="B123" s="37"/>
      <c r="C123" s="34"/>
      <c r="D123" s="20"/>
      <c r="E123" s="21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1:17" s="60" customFormat="1">
      <c r="A124" s="17"/>
      <c r="B124" s="37"/>
      <c r="C124" s="34"/>
      <c r="D124" s="20"/>
      <c r="E124" s="21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1:17" s="60" customFormat="1">
      <c r="A125" s="17"/>
      <c r="B125" s="36"/>
      <c r="C125" s="34"/>
      <c r="D125" s="20"/>
      <c r="E125" s="21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1:17" s="60" customFormat="1">
      <c r="A126" s="17"/>
      <c r="B126" s="36"/>
      <c r="C126" s="34"/>
      <c r="D126" s="20"/>
      <c r="E126" s="21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1:17" s="60" customFormat="1">
      <c r="A127" s="17"/>
      <c r="B127" s="35"/>
      <c r="C127" s="34"/>
      <c r="D127" s="20"/>
      <c r="E127" s="21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1:17" s="60" customFormat="1">
      <c r="A128" s="17"/>
      <c r="B128" s="35"/>
      <c r="C128" s="34"/>
      <c r="D128" s="34"/>
      <c r="E128" s="21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1:17" s="60" customFormat="1">
      <c r="A129" s="17"/>
      <c r="B129" s="35"/>
      <c r="C129" s="34"/>
      <c r="D129" s="20"/>
      <c r="E129" s="21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1:17" s="60" customFormat="1">
      <c r="A130" s="17"/>
      <c r="B130" s="35"/>
      <c r="C130" s="34"/>
      <c r="D130" s="20"/>
      <c r="E130" s="21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1:17" s="60" customFormat="1">
      <c r="A131" s="17"/>
      <c r="B131" s="36"/>
      <c r="C131" s="34"/>
      <c r="D131" s="20"/>
      <c r="E131" s="21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1:17" s="60" customFormat="1">
      <c r="A132" s="17"/>
      <c r="B132" s="36"/>
      <c r="C132" s="34"/>
      <c r="D132" s="20"/>
      <c r="E132" s="21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1:17" s="60" customFormat="1">
      <c r="A133" s="17"/>
      <c r="B133" s="36"/>
      <c r="C133" s="34"/>
      <c r="D133" s="20"/>
      <c r="E133" s="21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1:17" s="60" customFormat="1">
      <c r="A134" s="17"/>
      <c r="B134" s="36"/>
      <c r="C134" s="34"/>
      <c r="D134" s="20"/>
      <c r="E134" s="21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1:17" s="60" customFormat="1">
      <c r="A135" s="17"/>
      <c r="B135" s="36"/>
      <c r="C135" s="34"/>
      <c r="D135" s="20"/>
      <c r="E135" s="21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1:17" s="60" customFormat="1">
      <c r="A136" s="17"/>
      <c r="B136" s="36"/>
      <c r="C136" s="34"/>
      <c r="D136" s="34"/>
      <c r="E136" s="21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1:17" s="60" customFormat="1">
      <c r="A137" s="17"/>
      <c r="B137" s="35"/>
      <c r="C137" s="34"/>
      <c r="D137" s="20"/>
      <c r="E137" s="21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1:17" s="60" customFormat="1">
      <c r="A138" s="17"/>
      <c r="B138" s="36"/>
      <c r="C138" s="34"/>
      <c r="D138" s="20"/>
      <c r="E138" s="21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1:17" s="60" customFormat="1">
      <c r="A139" s="17"/>
      <c r="B139" s="39"/>
      <c r="C139" s="34"/>
      <c r="D139" s="20"/>
      <c r="E139" s="21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1:17" s="60" customFormat="1">
      <c r="A140" s="17"/>
      <c r="B140" s="39"/>
      <c r="C140" s="34"/>
      <c r="D140" s="20"/>
      <c r="E140" s="21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</row>
    <row r="141" spans="1:17" s="60" customFormat="1">
      <c r="A141" s="17"/>
      <c r="B141" s="39"/>
      <c r="C141" s="34"/>
      <c r="D141" s="20"/>
      <c r="E141" s="21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1:17" s="60" customFormat="1">
      <c r="A142" s="255"/>
      <c r="B142" s="255"/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</row>
    <row r="143" spans="1:17" s="60" customFormat="1">
      <c r="A143" s="256"/>
      <c r="B143" s="257"/>
      <c r="C143" s="15"/>
      <c r="D143" s="15"/>
      <c r="E143" s="16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s="60" customFormat="1">
      <c r="A144" s="17"/>
      <c r="B144" s="30"/>
      <c r="C144" s="42"/>
      <c r="D144" s="20"/>
      <c r="E144" s="21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  <row r="145" spans="1:17" s="60" customFormat="1">
      <c r="A145" s="17"/>
      <c r="B145" s="30"/>
      <c r="C145" s="42"/>
      <c r="D145" s="20"/>
      <c r="E145" s="21"/>
      <c r="F145" s="20"/>
      <c r="G145" s="20"/>
      <c r="H145" s="42"/>
      <c r="I145" s="20"/>
      <c r="J145" s="20"/>
      <c r="K145" s="20"/>
      <c r="L145" s="20"/>
      <c r="M145" s="20"/>
      <c r="N145" s="20"/>
      <c r="O145" s="20"/>
      <c r="P145" s="20"/>
      <c r="Q145" s="20"/>
    </row>
    <row r="146" spans="1:17" s="60" customFormat="1">
      <c r="A146" s="17"/>
      <c r="B146" s="30"/>
      <c r="C146" s="42"/>
      <c r="D146" s="20"/>
      <c r="E146" s="21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</row>
    <row r="147" spans="1:17" s="60" customFormat="1">
      <c r="A147" s="17"/>
      <c r="B147" s="30"/>
      <c r="C147" s="42"/>
      <c r="D147" s="42"/>
      <c r="E147" s="21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1:17" s="60" customFormat="1">
      <c r="A148" s="17"/>
      <c r="B148" s="30"/>
      <c r="C148" s="42"/>
      <c r="D148" s="29"/>
      <c r="E148" s="21"/>
      <c r="F148" s="20"/>
      <c r="G148" s="20"/>
      <c r="H148" s="42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1:17" s="60" customFormat="1">
      <c r="A149" s="17"/>
      <c r="B149" s="30"/>
      <c r="C149" s="42"/>
      <c r="D149" s="20"/>
      <c r="E149" s="21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</row>
    <row r="150" spans="1:17" s="60" customFormat="1">
      <c r="A150" s="17"/>
      <c r="B150" s="30"/>
      <c r="C150" s="42"/>
      <c r="D150" s="20"/>
      <c r="E150" s="21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</row>
    <row r="151" spans="1:17" s="60" customFormat="1">
      <c r="A151" s="255"/>
      <c r="B151" s="255"/>
      <c r="C151" s="255"/>
      <c r="D151" s="255"/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</row>
    <row r="152" spans="1:17" s="60" customFormat="1">
      <c r="A152" s="256"/>
      <c r="B152" s="257"/>
      <c r="C152" s="15"/>
      <c r="D152" s="15"/>
      <c r="E152" s="16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s="60" customFormat="1">
      <c r="A153" s="17"/>
      <c r="B153" s="43"/>
      <c r="C153" s="44"/>
      <c r="D153" s="29"/>
      <c r="E153" s="21"/>
      <c r="F153" s="20"/>
      <c r="G153" s="20"/>
      <c r="H153" s="20"/>
      <c r="I153" s="20"/>
      <c r="J153" s="20"/>
      <c r="K153" s="20"/>
      <c r="L153" s="44"/>
      <c r="M153" s="20"/>
      <c r="N153" s="20"/>
      <c r="O153" s="20"/>
      <c r="P153" s="20"/>
      <c r="Q153" s="20"/>
    </row>
    <row r="154" spans="1:17" s="60" customFormat="1">
      <c r="A154" s="17"/>
      <c r="B154" s="43"/>
      <c r="C154" s="44"/>
      <c r="D154" s="29"/>
      <c r="E154" s="21"/>
      <c r="F154" s="20"/>
      <c r="G154" s="20"/>
      <c r="H154" s="20"/>
      <c r="I154" s="20"/>
      <c r="J154" s="20"/>
      <c r="K154" s="20"/>
      <c r="L154" s="44"/>
      <c r="M154" s="20"/>
      <c r="N154" s="20"/>
      <c r="O154" s="20"/>
      <c r="P154" s="20"/>
      <c r="Q154" s="20"/>
    </row>
    <row r="155" spans="1:17" s="60" customFormat="1">
      <c r="A155" s="255"/>
      <c r="B155" s="255"/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</row>
    <row r="156" spans="1:17" s="60" customFormat="1">
      <c r="A156" s="256"/>
      <c r="B156" s="257"/>
      <c r="C156" s="45"/>
      <c r="D156" s="45"/>
      <c r="E156" s="46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1:17" s="60" customFormat="1">
      <c r="A157" s="17"/>
      <c r="B157" s="30"/>
      <c r="C157" s="42"/>
      <c r="D157" s="29"/>
      <c r="E157" s="21"/>
      <c r="F157" s="20"/>
      <c r="G157" s="20"/>
      <c r="H157" s="42"/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1:17" s="60" customFormat="1">
      <c r="A158" s="258"/>
      <c r="B158" s="258"/>
      <c r="C158" s="258"/>
      <c r="D158" s="258"/>
      <c r="E158" s="258"/>
      <c r="F158" s="258"/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</row>
    <row r="159" spans="1:17" s="60" customFormat="1">
      <c r="A159" s="256"/>
      <c r="B159" s="257"/>
      <c r="C159" s="45"/>
      <c r="D159" s="45"/>
      <c r="E159" s="46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</row>
    <row r="160" spans="1:17" s="60" customFormat="1">
      <c r="A160" s="17"/>
      <c r="B160" s="30"/>
      <c r="C160" s="42"/>
      <c r="D160" s="20"/>
      <c r="E160" s="21"/>
      <c r="F160" s="20"/>
      <c r="G160" s="20"/>
      <c r="H160" s="42"/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1:17" s="60" customFormat="1">
      <c r="A161" s="255"/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</row>
    <row r="162" spans="1:17" s="60" customFormat="1">
      <c r="A162" s="256"/>
      <c r="B162" s="257"/>
      <c r="C162" s="45"/>
      <c r="D162" s="45"/>
      <c r="E162" s="46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spans="1:17" s="60" customFormat="1">
      <c r="A163" s="17"/>
      <c r="B163" s="30"/>
      <c r="C163" s="42"/>
      <c r="D163" s="20"/>
      <c r="E163" s="21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1:17" s="60" customFormat="1">
      <c r="A164" s="255"/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</row>
    <row r="165" spans="1:17" s="60" customFormat="1">
      <c r="A165" s="256"/>
      <c r="B165" s="257"/>
      <c r="C165" s="15"/>
      <c r="D165" s="15"/>
      <c r="E165" s="16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s="60" customFormat="1">
      <c r="A166" s="17"/>
      <c r="B166" s="30"/>
      <c r="C166" s="20"/>
      <c r="D166" s="29"/>
      <c r="E166" s="21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1:17" s="60" customFormat="1">
      <c r="A167" s="17"/>
      <c r="B167" s="30"/>
      <c r="C167" s="42"/>
      <c r="D167" s="29"/>
      <c r="E167" s="21"/>
      <c r="F167" s="20"/>
      <c r="G167" s="20"/>
      <c r="H167" s="42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1:17" s="60" customFormat="1">
      <c r="A168" s="255"/>
      <c r="B168" s="255"/>
      <c r="C168" s="255"/>
      <c r="D168" s="255"/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</row>
    <row r="169" spans="1:17" s="60" customFormat="1">
      <c r="A169" s="256"/>
      <c r="B169" s="257"/>
      <c r="C169" s="15"/>
      <c r="D169" s="15"/>
      <c r="E169" s="46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s="60" customFormat="1">
      <c r="A170" s="17"/>
      <c r="B170" s="47"/>
      <c r="C170" s="42"/>
      <c r="D170" s="20"/>
      <c r="E170" s="21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1:17" s="60" customFormat="1">
      <c r="A171" s="255"/>
      <c r="B171" s="255"/>
      <c r="C171" s="255"/>
      <c r="D171" s="255"/>
      <c r="E171" s="255"/>
      <c r="F171" s="255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</row>
    <row r="172" spans="1:17" s="60" customFormat="1">
      <c r="A172" s="256"/>
      <c r="B172" s="257"/>
      <c r="C172" s="15"/>
      <c r="D172" s="15"/>
      <c r="E172" s="16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s="60" customFormat="1">
      <c r="A173" s="17"/>
      <c r="B173" s="30"/>
      <c r="C173" s="42"/>
      <c r="D173" s="20"/>
      <c r="E173" s="21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1:17" s="60" customFormat="1">
      <c r="A174" s="255"/>
      <c r="B174" s="255"/>
      <c r="C174" s="255"/>
      <c r="D174" s="255"/>
      <c r="E174" s="255"/>
      <c r="F174" s="255"/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</row>
    <row r="175" spans="1:17" s="60" customFormat="1">
      <c r="A175" s="256"/>
      <c r="B175" s="257"/>
      <c r="C175" s="15"/>
      <c r="D175" s="15"/>
      <c r="E175" s="16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s="60" customFormat="1">
      <c r="A176" s="17"/>
      <c r="B176" s="30"/>
      <c r="C176" s="34"/>
      <c r="D176" s="20"/>
      <c r="E176" s="21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1:17" s="60" customFormat="1">
      <c r="A177" s="17"/>
      <c r="B177" s="30"/>
      <c r="C177" s="42"/>
      <c r="D177" s="20"/>
      <c r="E177" s="21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1:17" s="60" customFormat="1">
      <c r="A178" s="255"/>
      <c r="B178" s="255"/>
      <c r="C178" s="255"/>
      <c r="D178" s="255"/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</row>
    <row r="179" spans="1:17" s="60" customFormat="1">
      <c r="A179" s="256"/>
      <c r="B179" s="257"/>
      <c r="C179" s="15"/>
      <c r="D179" s="15"/>
      <c r="E179" s="16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s="60" customFormat="1">
      <c r="A180" s="17"/>
      <c r="B180" s="30"/>
      <c r="C180" s="34"/>
      <c r="D180" s="20"/>
      <c r="E180" s="21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1:17" s="60" customFormat="1">
      <c r="A181" s="255"/>
      <c r="B181" s="255"/>
      <c r="C181" s="255"/>
      <c r="D181" s="255"/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</row>
    <row r="182" spans="1:17" s="60" customFormat="1">
      <c r="A182" s="256"/>
      <c r="B182" s="257"/>
      <c r="C182" s="15"/>
      <c r="D182" s="15"/>
      <c r="E182" s="16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s="60" customFormat="1">
      <c r="A183" s="48"/>
      <c r="B183" s="30"/>
      <c r="C183" s="42"/>
      <c r="D183" s="42"/>
      <c r="E183" s="21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17" s="60" customFormat="1">
      <c r="A184" s="255"/>
      <c r="B184" s="255"/>
      <c r="C184" s="255"/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5"/>
      <c r="P184" s="255"/>
      <c r="Q184" s="255"/>
    </row>
    <row r="185" spans="1:17" s="60" customFormat="1">
      <c r="A185" s="256"/>
      <c r="B185" s="257"/>
      <c r="C185" s="15"/>
      <c r="D185" s="15"/>
      <c r="E185" s="16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 s="60" customFormat="1">
      <c r="A186" s="48"/>
      <c r="B186" s="49"/>
      <c r="C186" s="50"/>
      <c r="D186" s="20"/>
      <c r="E186" s="21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17" s="60" customFormat="1">
      <c r="A187" s="48"/>
      <c r="B187" s="49"/>
      <c r="C187" s="50"/>
      <c r="D187" s="20"/>
      <c r="E187" s="21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17" s="60" customFormat="1">
      <c r="A188" s="48"/>
      <c r="B188" s="49"/>
      <c r="C188" s="50"/>
      <c r="D188" s="50"/>
      <c r="E188" s="21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1:17" s="60" customFormat="1">
      <c r="A189" s="48"/>
      <c r="B189" s="49"/>
      <c r="C189" s="50"/>
      <c r="D189" s="50"/>
      <c r="E189" s="21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1:17" s="60" customFormat="1">
      <c r="A190" s="48"/>
      <c r="B190" s="49"/>
      <c r="C190" s="50"/>
      <c r="D190" s="20"/>
      <c r="E190" s="21"/>
      <c r="F190" s="20"/>
      <c r="G190" s="20"/>
      <c r="H190" s="20"/>
      <c r="I190" s="20"/>
      <c r="J190" s="20"/>
      <c r="K190" s="21"/>
      <c r="L190" s="20"/>
      <c r="M190" s="20"/>
      <c r="N190" s="20"/>
      <c r="O190" s="20"/>
      <c r="P190" s="20"/>
      <c r="Q190" s="20"/>
    </row>
    <row r="191" spans="1:17" s="60" customFormat="1">
      <c r="A191" s="48"/>
      <c r="B191" s="32"/>
      <c r="C191" s="50"/>
      <c r="D191" s="50"/>
      <c r="E191" s="21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1:17" s="60" customFormat="1">
      <c r="A192" s="255"/>
      <c r="B192" s="255"/>
      <c r="C192" s="255"/>
      <c r="D192" s="255"/>
      <c r="E192" s="255"/>
      <c r="F192" s="255"/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</row>
    <row r="193" spans="1:17" s="60" customFormat="1">
      <c r="A193" s="256"/>
      <c r="B193" s="257"/>
      <c r="C193" s="15"/>
      <c r="D193" s="15"/>
      <c r="E193" s="16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17" s="60" customFormat="1">
      <c r="A194" s="48"/>
      <c r="B194" s="35"/>
      <c r="C194" s="51"/>
      <c r="D194" s="20"/>
      <c r="E194" s="21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1:17" s="60" customFormat="1">
      <c r="A195" s="48"/>
      <c r="B195" s="35"/>
      <c r="C195" s="51"/>
      <c r="D195" s="20"/>
      <c r="E195" s="21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1:17" s="60" customFormat="1">
      <c r="A196" s="48"/>
      <c r="B196" s="40"/>
      <c r="C196" s="51"/>
      <c r="D196" s="20"/>
      <c r="E196" s="21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 s="60" customFormat="1">
      <c r="A197" s="48"/>
      <c r="B197" s="35"/>
      <c r="C197" s="51"/>
      <c r="D197" s="20"/>
      <c r="E197" s="21"/>
      <c r="F197" s="20"/>
      <c r="G197" s="20"/>
      <c r="H197" s="20"/>
      <c r="I197" s="20"/>
      <c r="J197" s="20"/>
      <c r="K197" s="21"/>
      <c r="L197" s="20"/>
      <c r="M197" s="20"/>
      <c r="N197" s="20"/>
      <c r="O197" s="20"/>
      <c r="P197" s="20"/>
      <c r="Q197" s="20"/>
    </row>
    <row r="198" spans="1:17" s="60" customFormat="1">
      <c r="A198" s="48"/>
      <c r="B198" s="35"/>
      <c r="C198" s="51"/>
      <c r="D198" s="51"/>
      <c r="E198" s="21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s="60" customFormat="1">
      <c r="A199" s="255"/>
      <c r="B199" s="255"/>
      <c r="C199" s="255"/>
      <c r="D199" s="255"/>
      <c r="E199" s="255"/>
      <c r="F199" s="255"/>
      <c r="G199" s="255"/>
      <c r="H199" s="255"/>
      <c r="I199" s="255"/>
      <c r="J199" s="255"/>
      <c r="K199" s="255"/>
      <c r="L199" s="255"/>
      <c r="M199" s="255"/>
      <c r="N199" s="255"/>
      <c r="O199" s="255"/>
      <c r="P199" s="255"/>
      <c r="Q199" s="255"/>
    </row>
    <row r="200" spans="1:17" s="60" customFormat="1">
      <c r="A200" s="256"/>
      <c r="B200" s="257"/>
      <c r="C200" s="15"/>
      <c r="D200" s="15"/>
      <c r="E200" s="16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s="60" customFormat="1">
      <c r="A201" s="48"/>
      <c r="B201" s="30"/>
      <c r="C201" s="51"/>
      <c r="D201" s="51"/>
      <c r="E201" s="21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 s="60" customFormat="1">
      <c r="A202" s="48"/>
      <c r="B202" s="30"/>
      <c r="C202" s="51"/>
      <c r="D202" s="51"/>
      <c r="E202" s="21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7" s="60" customFormat="1">
      <c r="A203" s="48"/>
      <c r="B203" s="30"/>
      <c r="C203" s="51"/>
      <c r="D203" s="20"/>
      <c r="E203" s="21"/>
      <c r="F203" s="20"/>
      <c r="G203" s="20"/>
      <c r="H203" s="51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s="60" customFormat="1">
      <c r="A204" s="255"/>
      <c r="B204" s="255"/>
      <c r="C204" s="255"/>
      <c r="D204" s="255"/>
      <c r="E204" s="255"/>
      <c r="F204" s="255"/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</row>
    <row r="205" spans="1:17" s="60" customFormat="1">
      <c r="A205" s="256"/>
      <c r="B205" s="257"/>
      <c r="C205" s="52"/>
      <c r="D205" s="15"/>
      <c r="E205" s="16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s="60" customFormat="1">
      <c r="A206" s="48"/>
      <c r="B206" s="35"/>
      <c r="C206" s="53"/>
      <c r="D206" s="20"/>
      <c r="E206" s="21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 s="60" customFormat="1">
      <c r="A207" s="48"/>
      <c r="B207" s="35"/>
      <c r="C207" s="53"/>
      <c r="D207" s="20"/>
      <c r="E207" s="21"/>
      <c r="F207" s="20"/>
      <c r="G207" s="20"/>
      <c r="H207" s="51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7" s="60" customFormat="1">
      <c r="A208" s="48"/>
      <c r="B208" s="35"/>
      <c r="C208" s="53"/>
      <c r="D208" s="20"/>
      <c r="E208" s="21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 s="60" customFormat="1">
      <c r="A209" s="48"/>
      <c r="B209" s="35"/>
      <c r="C209" s="53"/>
      <c r="D209" s="20"/>
      <c r="E209" s="21"/>
      <c r="F209" s="20"/>
      <c r="G209" s="20"/>
      <c r="H209" s="20"/>
      <c r="I209" s="20"/>
      <c r="J209" s="20"/>
      <c r="K209" s="21"/>
      <c r="L209" s="53"/>
      <c r="M209" s="20"/>
      <c r="N209" s="20"/>
      <c r="O209" s="20"/>
      <c r="P209" s="20"/>
      <c r="Q209" s="20"/>
    </row>
    <row r="210" spans="1:17" s="60" customFormat="1">
      <c r="A210" s="48"/>
      <c r="B210" s="35"/>
      <c r="C210" s="53"/>
      <c r="D210" s="51"/>
      <c r="E210" s="21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s="60" customFormat="1">
      <c r="A211" s="255"/>
      <c r="B211" s="255"/>
      <c r="C211" s="255"/>
      <c r="D211" s="255"/>
      <c r="E211" s="255"/>
      <c r="F211" s="255"/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  <c r="Q211" s="255"/>
    </row>
    <row r="212" spans="1:17" s="60" customFormat="1">
      <c r="A212" s="256"/>
      <c r="B212" s="257"/>
      <c r="C212" s="15"/>
      <c r="D212" s="15"/>
      <c r="E212" s="16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s="60" customFormat="1">
      <c r="A213" s="48"/>
      <c r="B213" s="26"/>
      <c r="C213" s="34"/>
      <c r="D213" s="29"/>
      <c r="E213" s="21"/>
      <c r="F213" s="20"/>
      <c r="G213" s="20"/>
      <c r="H213" s="20"/>
      <c r="I213" s="20"/>
      <c r="J213" s="20"/>
      <c r="K213" s="20"/>
      <c r="L213" s="34"/>
      <c r="M213" s="20"/>
      <c r="N213" s="20"/>
      <c r="O213" s="20"/>
      <c r="P213" s="20"/>
      <c r="Q213" s="20"/>
    </row>
    <row r="214" spans="1:17" s="60" customFormat="1">
      <c r="A214" s="255"/>
      <c r="B214" s="255"/>
      <c r="C214" s="255"/>
      <c r="D214" s="255"/>
      <c r="E214" s="255"/>
      <c r="F214" s="255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</row>
    <row r="215" spans="1:17" s="60" customFormat="1">
      <c r="A215" s="256"/>
      <c r="B215" s="257"/>
      <c r="C215" s="15"/>
      <c r="D215" s="15"/>
      <c r="E215" s="16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s="60" customFormat="1">
      <c r="A216" s="48"/>
      <c r="B216" s="30"/>
      <c r="C216" s="34"/>
      <c r="D216" s="20"/>
      <c r="E216" s="21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 s="60" customFormat="1">
      <c r="A217" s="48"/>
      <c r="B217" s="30"/>
      <c r="C217" s="54"/>
      <c r="D217" s="20"/>
      <c r="E217" s="21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7" s="60" customFormat="1">
      <c r="A218" s="260"/>
      <c r="B218" s="260"/>
      <c r="C218" s="260"/>
      <c r="D218" s="260"/>
      <c r="E218" s="260"/>
      <c r="F218" s="260"/>
      <c r="G218" s="260"/>
      <c r="H218" s="260"/>
      <c r="I218" s="260"/>
      <c r="J218" s="260"/>
      <c r="K218" s="260"/>
      <c r="L218" s="260"/>
      <c r="M218" s="260"/>
      <c r="N218" s="260"/>
      <c r="O218" s="260"/>
      <c r="P218" s="260"/>
      <c r="Q218" s="260"/>
    </row>
    <row r="219" spans="1:17" s="60" customFormat="1">
      <c r="A219" s="256"/>
      <c r="B219" s="257"/>
      <c r="C219" s="15"/>
      <c r="D219" s="15"/>
      <c r="E219" s="16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17" s="60" customFormat="1">
      <c r="A220" s="48"/>
      <c r="B220" s="26"/>
      <c r="C220" s="29"/>
      <c r="D220" s="29"/>
      <c r="E220" s="21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s="60" customFormat="1">
      <c r="A221" s="260"/>
      <c r="B221" s="260"/>
      <c r="C221" s="260"/>
      <c r="D221" s="260"/>
      <c r="E221" s="260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</row>
    <row r="222" spans="1:17" s="60" customFormat="1">
      <c r="A222" s="256"/>
      <c r="B222" s="257"/>
      <c r="C222" s="15"/>
      <c r="D222" s="15"/>
      <c r="E222" s="16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s="60" customFormat="1">
      <c r="A223" s="48"/>
      <c r="B223" s="55"/>
      <c r="C223" s="56"/>
      <c r="D223" s="20"/>
      <c r="E223" s="21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 s="60" customFormat="1">
      <c r="A224" s="255"/>
      <c r="B224" s="255"/>
      <c r="C224" s="255"/>
      <c r="D224" s="255"/>
      <c r="E224" s="255"/>
      <c r="F224" s="255"/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</row>
    <row r="225" spans="1:17" s="60" customFormat="1">
      <c r="A225" s="256"/>
      <c r="B225" s="257"/>
      <c r="C225" s="15"/>
      <c r="D225" s="15"/>
      <c r="E225" s="16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s="60" customFormat="1">
      <c r="A226" s="48"/>
      <c r="B226" s="55"/>
      <c r="C226" s="56"/>
      <c r="D226" s="20"/>
      <c r="E226" s="21"/>
      <c r="F226" s="20"/>
      <c r="G226" s="20"/>
      <c r="H226" s="56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1:17" s="60" customFormat="1">
      <c r="A227" s="255"/>
      <c r="B227" s="255"/>
      <c r="C227" s="255"/>
      <c r="D227" s="255"/>
      <c r="E227" s="255"/>
      <c r="F227" s="255"/>
      <c r="G227" s="255"/>
      <c r="H227" s="255"/>
      <c r="I227" s="255"/>
      <c r="J227" s="255"/>
      <c r="K227" s="255"/>
      <c r="L227" s="255"/>
      <c r="M227" s="255"/>
      <c r="N227" s="255"/>
      <c r="O227" s="255"/>
      <c r="P227" s="255"/>
      <c r="Q227" s="255"/>
    </row>
    <row r="228" spans="1:17" s="60" customFormat="1">
      <c r="A228" s="256"/>
      <c r="B228" s="257"/>
      <c r="C228" s="15"/>
      <c r="D228" s="15"/>
      <c r="E228" s="16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s="60" customFormat="1">
      <c r="A229" s="48"/>
      <c r="B229" s="40"/>
      <c r="C229" s="57"/>
      <c r="D229" s="20"/>
      <c r="E229" s="21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1:17" s="60" customFormat="1">
      <c r="A230" s="48"/>
      <c r="B230" s="40"/>
      <c r="C230" s="57"/>
      <c r="D230" s="20"/>
      <c r="E230" s="21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1:17" s="60" customFormat="1">
      <c r="A231" s="255"/>
      <c r="B231" s="255"/>
      <c r="C231" s="255"/>
      <c r="D231" s="255"/>
      <c r="E231" s="255"/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</row>
    <row r="232" spans="1:17" s="60" customFormat="1">
      <c r="A232" s="256"/>
      <c r="B232" s="257"/>
      <c r="C232" s="15"/>
      <c r="D232" s="15"/>
      <c r="E232" s="16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 s="60" customFormat="1">
      <c r="A233" s="48"/>
      <c r="B233" s="40"/>
      <c r="C233" s="57"/>
      <c r="D233" s="20"/>
      <c r="E233" s="21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1:17" s="60" customFormat="1">
      <c r="A234" s="260"/>
      <c r="B234" s="260"/>
      <c r="C234" s="260"/>
      <c r="D234" s="260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</row>
    <row r="235" spans="1:17" s="60" customFormat="1">
      <c r="A235" s="256"/>
      <c r="B235" s="257"/>
      <c r="C235" s="15"/>
      <c r="D235" s="15"/>
      <c r="E235" s="16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s="60" customFormat="1">
      <c r="A236" s="48"/>
      <c r="B236" s="40"/>
      <c r="C236" s="57"/>
      <c r="D236" s="20"/>
      <c r="E236" s="21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1:17" s="60" customFormat="1">
      <c r="A237" s="255"/>
      <c r="B237" s="255"/>
      <c r="C237" s="255"/>
      <c r="D237" s="255"/>
      <c r="E237" s="255"/>
      <c r="F237" s="255"/>
      <c r="G237" s="255"/>
      <c r="H237" s="255"/>
      <c r="I237" s="255"/>
      <c r="J237" s="255"/>
      <c r="K237" s="255"/>
      <c r="L237" s="255"/>
      <c r="M237" s="255"/>
      <c r="N237" s="255"/>
      <c r="O237" s="255"/>
      <c r="P237" s="255"/>
      <c r="Q237" s="255"/>
    </row>
    <row r="238" spans="1:17" s="60" customFormat="1">
      <c r="A238" s="256"/>
      <c r="B238" s="256"/>
      <c r="C238" s="15"/>
      <c r="D238" s="15"/>
      <c r="E238" s="16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s="60" customFormat="1">
      <c r="A239" s="48"/>
      <c r="B239" s="40"/>
      <c r="C239" s="57"/>
      <c r="D239" s="57"/>
      <c r="E239" s="21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</row>
    <row r="240" spans="1:17" s="60" customFormat="1">
      <c r="A240" s="255"/>
      <c r="B240" s="255"/>
      <c r="C240" s="255"/>
      <c r="D240" s="255"/>
      <c r="E240" s="255"/>
      <c r="F240" s="255"/>
      <c r="G240" s="255"/>
      <c r="H240" s="255"/>
      <c r="I240" s="255"/>
      <c r="J240" s="255"/>
      <c r="K240" s="255"/>
      <c r="L240" s="255"/>
      <c r="M240" s="255"/>
      <c r="N240" s="255"/>
      <c r="O240" s="255"/>
      <c r="P240" s="255"/>
      <c r="Q240" s="255"/>
    </row>
    <row r="241" spans="1:17" s="60" customFormat="1">
      <c r="A241" s="256"/>
      <c r="B241" s="257"/>
      <c r="C241" s="15"/>
      <c r="D241" s="15"/>
      <c r="E241" s="16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s="60" customFormat="1">
      <c r="A242" s="48"/>
      <c r="B242" s="55"/>
      <c r="C242" s="51"/>
      <c r="D242" s="20"/>
      <c r="E242" s="21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</row>
    <row r="243" spans="1:17" s="60" customFormat="1">
      <c r="A243" s="48"/>
      <c r="B243" s="55"/>
      <c r="C243" s="51"/>
      <c r="D243" s="20"/>
      <c r="E243" s="21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</row>
    <row r="244" spans="1:17" s="60" customFormat="1">
      <c r="A244" s="48"/>
      <c r="B244" s="55"/>
      <c r="C244" s="29"/>
      <c r="D244" s="20"/>
      <c r="E244" s="21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</row>
    <row r="245" spans="1:17" s="60" customFormat="1">
      <c r="A245" s="48"/>
      <c r="B245" s="55"/>
      <c r="C245" s="51"/>
      <c r="D245" s="51"/>
      <c r="E245" s="21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</row>
    <row r="246" spans="1:17" s="60" customFormat="1">
      <c r="A246" s="48"/>
      <c r="B246" s="55"/>
      <c r="C246" s="51"/>
      <c r="D246" s="20"/>
      <c r="E246" s="21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</row>
    <row r="247" spans="1:17" s="60" customFormat="1">
      <c r="A247" s="48"/>
      <c r="B247" s="55"/>
      <c r="C247" s="51"/>
      <c r="D247" s="20"/>
      <c r="E247" s="21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</row>
    <row r="248" spans="1:17" s="60" customFormat="1">
      <c r="A248" s="48"/>
      <c r="B248" s="55"/>
      <c r="C248" s="51"/>
      <c r="D248" s="20"/>
      <c r="E248" s="21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</row>
    <row r="249" spans="1:17" s="60" customFormat="1">
      <c r="A249" s="48"/>
      <c r="B249" s="55"/>
      <c r="C249" s="29"/>
      <c r="D249" s="20"/>
      <c r="E249" s="21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</row>
    <row r="250" spans="1:17" s="60" customFormat="1">
      <c r="A250" s="255"/>
      <c r="B250" s="255"/>
      <c r="C250" s="255"/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5"/>
      <c r="P250" s="255"/>
      <c r="Q250" s="255"/>
    </row>
    <row r="251" spans="1:17" s="60" customFormat="1">
      <c r="A251" s="256"/>
      <c r="B251" s="257"/>
      <c r="C251" s="15"/>
      <c r="D251" s="15"/>
      <c r="E251" s="16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s="60" customFormat="1">
      <c r="A252" s="48"/>
      <c r="B252" s="30"/>
      <c r="C252" s="42"/>
      <c r="D252" s="20"/>
      <c r="E252" s="21"/>
      <c r="F252" s="20"/>
      <c r="G252" s="20"/>
      <c r="H252" s="20"/>
      <c r="I252" s="20"/>
      <c r="J252" s="20"/>
      <c r="K252" s="20"/>
      <c r="L252" s="42"/>
      <c r="M252" s="20"/>
      <c r="N252" s="20"/>
      <c r="O252" s="20"/>
      <c r="P252" s="20"/>
      <c r="Q252" s="20"/>
    </row>
    <row r="253" spans="1:17" s="60" customFormat="1">
      <c r="A253" s="255"/>
      <c r="B253" s="255"/>
      <c r="C253" s="255"/>
      <c r="D253" s="255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</row>
    <row r="254" spans="1:17" s="60" customFormat="1">
      <c r="A254" s="256"/>
      <c r="B254" s="257"/>
      <c r="C254" s="15"/>
      <c r="D254" s="15"/>
      <c r="E254" s="16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s="60" customFormat="1">
      <c r="A255" s="48"/>
      <c r="B255" s="55"/>
      <c r="C255" s="51"/>
      <c r="D255" s="20"/>
      <c r="E255" s="21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</row>
    <row r="256" spans="1:17" s="60" customFormat="1">
      <c r="A256" s="255"/>
      <c r="B256" s="255"/>
      <c r="C256" s="255"/>
      <c r="D256" s="255"/>
      <c r="E256" s="255"/>
      <c r="F256" s="255"/>
      <c r="G256" s="255"/>
      <c r="H256" s="255"/>
      <c r="I256" s="255"/>
      <c r="J256" s="255"/>
      <c r="K256" s="255"/>
      <c r="L256" s="255"/>
      <c r="M256" s="255"/>
      <c r="N256" s="255"/>
      <c r="O256" s="255"/>
      <c r="P256" s="255"/>
      <c r="Q256" s="255"/>
    </row>
    <row r="257" spans="1:17" s="60" customFormat="1">
      <c r="A257" s="256"/>
      <c r="B257" s="257"/>
      <c r="C257" s="15"/>
      <c r="D257" s="15"/>
      <c r="E257" s="16"/>
      <c r="F257" s="20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s="60" customFormat="1">
      <c r="A258" s="48"/>
      <c r="B258" s="30"/>
      <c r="C258" s="42"/>
      <c r="D258" s="42"/>
      <c r="E258" s="21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</row>
    <row r="259" spans="1:17" s="60" customFormat="1">
      <c r="A259" s="48"/>
      <c r="B259" s="30"/>
      <c r="C259" s="42"/>
      <c r="D259" s="20"/>
      <c r="E259" s="21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</row>
    <row r="260" spans="1:17" s="60" customFormat="1">
      <c r="A260" s="48"/>
      <c r="B260" s="30"/>
      <c r="C260" s="51"/>
      <c r="D260" s="20"/>
      <c r="E260" s="21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</row>
    <row r="261" spans="1:17" s="60" customFormat="1">
      <c r="A261" s="255"/>
      <c r="B261" s="255"/>
      <c r="C261" s="255"/>
      <c r="D261" s="255"/>
      <c r="E261" s="255"/>
      <c r="F261" s="255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</row>
    <row r="262" spans="1:17" s="60" customFormat="1">
      <c r="A262" s="256"/>
      <c r="B262" s="257"/>
      <c r="C262" s="15"/>
      <c r="D262" s="15"/>
      <c r="E262" s="16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s="60" customFormat="1">
      <c r="A263" s="48"/>
      <c r="B263" s="58"/>
      <c r="C263" s="59"/>
      <c r="D263" s="20"/>
      <c r="E263" s="21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</row>
  </sheetData>
  <mergeCells count="80">
    <mergeCell ref="A225:B225"/>
    <mergeCell ref="A204:Q204"/>
    <mergeCell ref="A205:B205"/>
    <mergeCell ref="A211:Q211"/>
    <mergeCell ref="P2:R2"/>
    <mergeCell ref="P1:R1"/>
    <mergeCell ref="A253:Q253"/>
    <mergeCell ref="A254:B254"/>
    <mergeCell ref="A256:Q256"/>
    <mergeCell ref="A227:Q227"/>
    <mergeCell ref="A228:B228"/>
    <mergeCell ref="A231:Q231"/>
    <mergeCell ref="A232:B232"/>
    <mergeCell ref="A234:Q234"/>
    <mergeCell ref="A235:B235"/>
    <mergeCell ref="A218:Q218"/>
    <mergeCell ref="A219:B219"/>
    <mergeCell ref="A221:Q221"/>
    <mergeCell ref="A222:B222"/>
    <mergeCell ref="A224:Q224"/>
    <mergeCell ref="A257:B257"/>
    <mergeCell ref="A261:Q261"/>
    <mergeCell ref="A262:B262"/>
    <mergeCell ref="A237:Q237"/>
    <mergeCell ref="A238:B238"/>
    <mergeCell ref="A240:Q240"/>
    <mergeCell ref="A241:B241"/>
    <mergeCell ref="A250:Q250"/>
    <mergeCell ref="A251:B251"/>
    <mergeCell ref="A212:B212"/>
    <mergeCell ref="A214:Q214"/>
    <mergeCell ref="A215:B215"/>
    <mergeCell ref="A184:Q184"/>
    <mergeCell ref="A185:B185"/>
    <mergeCell ref="A192:Q192"/>
    <mergeCell ref="A193:B193"/>
    <mergeCell ref="A199:Q199"/>
    <mergeCell ref="A200:B200"/>
    <mergeCell ref="A182:B182"/>
    <mergeCell ref="A164:Q164"/>
    <mergeCell ref="A165:B165"/>
    <mergeCell ref="A168:Q168"/>
    <mergeCell ref="A169:B169"/>
    <mergeCell ref="A171:Q171"/>
    <mergeCell ref="A172:B172"/>
    <mergeCell ref="A174:Q174"/>
    <mergeCell ref="A175:B175"/>
    <mergeCell ref="A178:Q178"/>
    <mergeCell ref="A179:B179"/>
    <mergeCell ref="A181:Q181"/>
    <mergeCell ref="A156:B156"/>
    <mergeCell ref="A158:Q158"/>
    <mergeCell ref="A159:B159"/>
    <mergeCell ref="A161:Q161"/>
    <mergeCell ref="A162:B162"/>
    <mergeCell ref="A18:Q18"/>
    <mergeCell ref="A19:B19"/>
    <mergeCell ref="A20:Q20"/>
    <mergeCell ref="A21:B21"/>
    <mergeCell ref="A155:Q155"/>
    <mergeCell ref="A142:Q142"/>
    <mergeCell ref="A143:B143"/>
    <mergeCell ref="A151:Q151"/>
    <mergeCell ref="A152:B152"/>
    <mergeCell ref="A9:B9"/>
    <mergeCell ref="A10:Q10"/>
    <mergeCell ref="A11:B11"/>
    <mergeCell ref="A12:Q12"/>
    <mergeCell ref="A13:B13"/>
    <mergeCell ref="D3:O3"/>
    <mergeCell ref="A5:A7"/>
    <mergeCell ref="B5:B7"/>
    <mergeCell ref="C5:C6"/>
    <mergeCell ref="D5:N5"/>
    <mergeCell ref="E6:F6"/>
    <mergeCell ref="G6:H6"/>
    <mergeCell ref="O5:R5"/>
    <mergeCell ref="I6:J6"/>
    <mergeCell ref="K6:L6"/>
    <mergeCell ref="M6:N6"/>
  </mergeCells>
  <pageMargins left="0.11811023622047245" right="0.11811023622047245" top="0.35433070866141736" bottom="0.15748031496062992" header="0.31496062992125984" footer="0.31496062992125984"/>
  <pageSetup paperSize="9" scale="60" orientation="landscape" r:id="rId1"/>
  <rowBreaks count="1" manualBreakCount="1">
    <brk id="3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56"/>
  <sheetViews>
    <sheetView view="pageBreakPreview" topLeftCell="A7" zoomScale="75" zoomScaleSheetLayoutView="75" workbookViewId="0">
      <selection activeCell="C10" sqref="C10:N10"/>
    </sheetView>
  </sheetViews>
  <sheetFormatPr defaultRowHeight="15"/>
  <cols>
    <col min="1" max="1" width="4.85546875" style="114" customWidth="1"/>
    <col min="2" max="2" width="20.42578125" style="12" customWidth="1"/>
    <col min="3" max="3" width="16" style="12" customWidth="1"/>
    <col min="4" max="4" width="16.140625" style="12" customWidth="1"/>
    <col min="5" max="5" width="13.7109375" style="12" customWidth="1"/>
    <col min="6" max="6" width="14.5703125" style="12" customWidth="1"/>
    <col min="7" max="7" width="13.5703125" style="12" customWidth="1"/>
    <col min="8" max="8" width="13.42578125" style="12" customWidth="1"/>
    <col min="9" max="9" width="14.140625" style="12" customWidth="1"/>
    <col min="10" max="10" width="12.28515625" style="12" customWidth="1"/>
    <col min="11" max="11" width="13.140625" style="12" customWidth="1"/>
    <col min="12" max="12" width="15.140625" style="12" customWidth="1"/>
    <col min="13" max="13" width="13.85546875" style="12" customWidth="1"/>
    <col min="14" max="14" width="13.140625" style="12" customWidth="1"/>
    <col min="15" max="15" width="12.42578125" style="12" bestFit="1" customWidth="1"/>
    <col min="16" max="16" width="13.5703125" style="12" bestFit="1" customWidth="1"/>
    <col min="17" max="16384" width="9.140625" style="12"/>
  </cols>
  <sheetData>
    <row r="1" spans="1:14">
      <c r="K1" s="64" t="s">
        <v>94</v>
      </c>
      <c r="L1" s="64"/>
      <c r="M1" s="64"/>
      <c r="N1" s="64"/>
    </row>
    <row r="2" spans="1:14" ht="56.25" customHeight="1">
      <c r="K2" s="201" t="s">
        <v>22</v>
      </c>
      <c r="L2" s="201"/>
      <c r="M2" s="201"/>
      <c r="N2" s="201"/>
    </row>
    <row r="3" spans="1:14" ht="95.25" customHeight="1">
      <c r="C3" s="233" t="s">
        <v>95</v>
      </c>
      <c r="D3" s="233"/>
      <c r="E3" s="233"/>
      <c r="F3" s="233"/>
      <c r="G3" s="233"/>
      <c r="H3" s="233"/>
      <c r="I3" s="233"/>
      <c r="J3" s="233"/>
      <c r="K3" s="233"/>
      <c r="L3" s="135"/>
    </row>
    <row r="5" spans="1:14">
      <c r="A5" s="261" t="s">
        <v>0</v>
      </c>
      <c r="B5" s="243" t="s">
        <v>1</v>
      </c>
      <c r="C5" s="239" t="s">
        <v>82</v>
      </c>
      <c r="D5" s="239"/>
      <c r="E5" s="239"/>
      <c r="F5" s="239"/>
      <c r="G5" s="239"/>
      <c r="H5" s="239"/>
      <c r="I5" s="239"/>
      <c r="J5" s="246" t="s">
        <v>91</v>
      </c>
      <c r="K5" s="246"/>
      <c r="L5" s="246"/>
      <c r="M5" s="246"/>
      <c r="N5" s="246"/>
    </row>
    <row r="6" spans="1:14">
      <c r="A6" s="262"/>
      <c r="B6" s="244"/>
      <c r="C6" s="192" t="s">
        <v>83</v>
      </c>
      <c r="D6" s="189" t="s">
        <v>90</v>
      </c>
      <c r="E6" s="190"/>
      <c r="F6" s="190"/>
      <c r="G6" s="190"/>
      <c r="H6" s="190"/>
      <c r="I6" s="191"/>
      <c r="J6" s="186" t="s">
        <v>83</v>
      </c>
      <c r="K6" s="189" t="s">
        <v>90</v>
      </c>
      <c r="L6" s="190"/>
      <c r="M6" s="190"/>
      <c r="N6" s="191"/>
    </row>
    <row r="7" spans="1:14" ht="83.25" customHeight="1">
      <c r="A7" s="262"/>
      <c r="B7" s="244"/>
      <c r="C7" s="194"/>
      <c r="D7" s="131" t="s">
        <v>84</v>
      </c>
      <c r="E7" s="131" t="s">
        <v>85</v>
      </c>
      <c r="F7" s="131" t="s">
        <v>86</v>
      </c>
      <c r="G7" s="131" t="s">
        <v>87</v>
      </c>
      <c r="H7" s="131" t="s">
        <v>88</v>
      </c>
      <c r="I7" s="131" t="s">
        <v>89</v>
      </c>
      <c r="J7" s="188"/>
      <c r="K7" s="131" t="s">
        <v>84</v>
      </c>
      <c r="L7" s="131" t="s">
        <v>85</v>
      </c>
      <c r="M7" s="131" t="s">
        <v>86</v>
      </c>
      <c r="N7" s="131" t="s">
        <v>88</v>
      </c>
    </row>
    <row r="8" spans="1:14">
      <c r="A8" s="263"/>
      <c r="B8" s="245"/>
      <c r="C8" s="8" t="s">
        <v>68</v>
      </c>
      <c r="D8" s="136" t="s">
        <v>68</v>
      </c>
      <c r="E8" s="136" t="s">
        <v>68</v>
      </c>
      <c r="F8" s="136" t="s">
        <v>68</v>
      </c>
      <c r="G8" s="136" t="s">
        <v>68</v>
      </c>
      <c r="H8" s="136" t="s">
        <v>68</v>
      </c>
      <c r="I8" s="136" t="s">
        <v>68</v>
      </c>
      <c r="J8" s="136" t="s">
        <v>68</v>
      </c>
      <c r="K8" s="136" t="s">
        <v>68</v>
      </c>
      <c r="L8" s="136" t="s">
        <v>68</v>
      </c>
      <c r="M8" s="136" t="s">
        <v>68</v>
      </c>
      <c r="N8" s="136" t="s">
        <v>68</v>
      </c>
    </row>
    <row r="9" spans="1:14">
      <c r="A9" s="13">
        <v>1</v>
      </c>
      <c r="B9" s="10">
        <v>2</v>
      </c>
      <c r="C9" s="14">
        <v>3</v>
      </c>
      <c r="D9" s="10">
        <v>4</v>
      </c>
      <c r="E9" s="14">
        <v>5</v>
      </c>
      <c r="F9" s="10">
        <v>6</v>
      </c>
      <c r="G9" s="14">
        <v>7</v>
      </c>
      <c r="H9" s="10">
        <v>8</v>
      </c>
      <c r="I9" s="14">
        <v>9</v>
      </c>
      <c r="J9" s="10">
        <v>10</v>
      </c>
      <c r="K9" s="14">
        <v>11</v>
      </c>
      <c r="L9" s="10">
        <v>12</v>
      </c>
      <c r="M9" s="14">
        <v>13</v>
      </c>
      <c r="N9" s="10">
        <v>14</v>
      </c>
    </row>
    <row r="10" spans="1:14">
      <c r="A10" s="247" t="s">
        <v>112</v>
      </c>
      <c r="B10" s="248"/>
      <c r="C10" s="11">
        <f>C12+C20</f>
        <v>3214319</v>
      </c>
      <c r="D10" s="11">
        <f t="shared" ref="D10:N10" si="0">D12+D20</f>
        <v>1071630.5</v>
      </c>
      <c r="E10" s="11">
        <f t="shared" si="0"/>
        <v>0</v>
      </c>
      <c r="F10" s="11">
        <f t="shared" si="0"/>
        <v>740851</v>
      </c>
      <c r="G10" s="11">
        <f t="shared" si="0"/>
        <v>0</v>
      </c>
      <c r="H10" s="11">
        <f t="shared" si="0"/>
        <v>1401837.5</v>
      </c>
      <c r="I10" s="11">
        <f t="shared" si="0"/>
        <v>0</v>
      </c>
      <c r="J10" s="11">
        <f t="shared" si="0"/>
        <v>274616</v>
      </c>
      <c r="K10" s="11">
        <f t="shared" si="0"/>
        <v>0</v>
      </c>
      <c r="L10" s="11">
        <f t="shared" si="0"/>
        <v>0</v>
      </c>
      <c r="M10" s="11">
        <f t="shared" si="0"/>
        <v>259946</v>
      </c>
      <c r="N10" s="11">
        <f t="shared" si="0"/>
        <v>14670</v>
      </c>
    </row>
    <row r="11" spans="1:14">
      <c r="A11" s="228" t="s">
        <v>15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</row>
    <row r="12" spans="1:14">
      <c r="A12" s="232" t="s">
        <v>16</v>
      </c>
      <c r="B12" s="232"/>
      <c r="C12" s="115">
        <f>C14</f>
        <v>0</v>
      </c>
      <c r="D12" s="115">
        <f t="shared" ref="D12:N12" si="1">D14</f>
        <v>0</v>
      </c>
      <c r="E12" s="115">
        <f t="shared" si="1"/>
        <v>0</v>
      </c>
      <c r="F12" s="115">
        <f t="shared" si="1"/>
        <v>0</v>
      </c>
      <c r="G12" s="115">
        <f t="shared" si="1"/>
        <v>0</v>
      </c>
      <c r="H12" s="115">
        <f t="shared" si="1"/>
        <v>0</v>
      </c>
      <c r="I12" s="115">
        <f t="shared" si="1"/>
        <v>0</v>
      </c>
      <c r="J12" s="115">
        <f t="shared" si="1"/>
        <v>0</v>
      </c>
      <c r="K12" s="115">
        <f t="shared" si="1"/>
        <v>0</v>
      </c>
      <c r="L12" s="115">
        <f t="shared" si="1"/>
        <v>0</v>
      </c>
      <c r="M12" s="115">
        <f t="shared" si="1"/>
        <v>0</v>
      </c>
      <c r="N12" s="115">
        <f t="shared" si="1"/>
        <v>0</v>
      </c>
    </row>
    <row r="13" spans="1:14">
      <c r="A13" s="227" t="s">
        <v>102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</row>
    <row r="14" spans="1:14" ht="52.5" customHeight="1">
      <c r="A14" s="229" t="s">
        <v>72</v>
      </c>
      <c r="B14" s="229"/>
      <c r="C14" s="7">
        <f>SUM(C15:C18)</f>
        <v>0</v>
      </c>
      <c r="D14" s="7">
        <f t="shared" ref="D14:N14" si="2">SUM(D15:D18)</f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</row>
    <row r="15" spans="1:14" ht="25.5">
      <c r="A15" s="65">
        <v>1</v>
      </c>
      <c r="B15" s="1" t="s">
        <v>42</v>
      </c>
      <c r="C15" s="5">
        <v>0</v>
      </c>
      <c r="D15" s="68">
        <v>0</v>
      </c>
      <c r="E15" s="68">
        <v>0</v>
      </c>
      <c r="F15" s="5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</row>
    <row r="16" spans="1:14" ht="25.5">
      <c r="A16" s="65">
        <v>2</v>
      </c>
      <c r="B16" s="1" t="s">
        <v>35</v>
      </c>
      <c r="C16" s="5">
        <v>0</v>
      </c>
      <c r="D16" s="68">
        <v>0</v>
      </c>
      <c r="E16" s="68">
        <v>0</v>
      </c>
      <c r="F16" s="5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</row>
    <row r="17" spans="1:14" ht="25.5">
      <c r="A17" s="65">
        <v>3</v>
      </c>
      <c r="B17" s="1" t="s">
        <v>34</v>
      </c>
      <c r="C17" s="5">
        <v>0</v>
      </c>
      <c r="D17" s="68">
        <v>0</v>
      </c>
      <c r="E17" s="68">
        <v>0</v>
      </c>
      <c r="F17" s="5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</row>
    <row r="18" spans="1:14" ht="25.5">
      <c r="A18" s="65">
        <v>4</v>
      </c>
      <c r="B18" s="1" t="s">
        <v>43</v>
      </c>
      <c r="C18" s="5">
        <v>0</v>
      </c>
      <c r="D18" s="68">
        <v>0</v>
      </c>
      <c r="E18" s="68">
        <v>0</v>
      </c>
      <c r="F18" s="5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</row>
    <row r="19" spans="1:14">
      <c r="A19" s="228" t="s">
        <v>18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</row>
    <row r="20" spans="1:14">
      <c r="A20" s="219" t="s">
        <v>19</v>
      </c>
      <c r="B20" s="219"/>
      <c r="C20" s="11">
        <f>C22</f>
        <v>3214319</v>
      </c>
      <c r="D20" s="11">
        <f t="shared" ref="D20:N20" si="3">D22</f>
        <v>1071630.5</v>
      </c>
      <c r="E20" s="11">
        <f t="shared" si="3"/>
        <v>0</v>
      </c>
      <c r="F20" s="11">
        <f t="shared" si="3"/>
        <v>740851</v>
      </c>
      <c r="G20" s="11">
        <f t="shared" si="3"/>
        <v>0</v>
      </c>
      <c r="H20" s="11">
        <f t="shared" si="3"/>
        <v>1401837.5</v>
      </c>
      <c r="I20" s="11">
        <f t="shared" si="3"/>
        <v>0</v>
      </c>
      <c r="J20" s="11">
        <f t="shared" si="3"/>
        <v>274616</v>
      </c>
      <c r="K20" s="11">
        <f t="shared" si="3"/>
        <v>0</v>
      </c>
      <c r="L20" s="11">
        <f t="shared" si="3"/>
        <v>0</v>
      </c>
      <c r="M20" s="11">
        <f t="shared" si="3"/>
        <v>259946</v>
      </c>
      <c r="N20" s="11">
        <f t="shared" si="3"/>
        <v>14670</v>
      </c>
    </row>
    <row r="21" spans="1:14">
      <c r="A21" s="227" t="s">
        <v>102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</row>
    <row r="22" spans="1:14" ht="51.75" customHeight="1">
      <c r="A22" s="220" t="s">
        <v>33</v>
      </c>
      <c r="B22" s="253"/>
      <c r="C22" s="7">
        <f>C23+C24+C25+C26+C27+C28+C29+C30+C31+C32</f>
        <v>3214319</v>
      </c>
      <c r="D22" s="7">
        <f t="shared" ref="D22:N22" si="4">D23+D24+D25+D26+D27+D28+D29+D30+D31+D32</f>
        <v>1071630.5</v>
      </c>
      <c r="E22" s="7">
        <f t="shared" si="4"/>
        <v>0</v>
      </c>
      <c r="F22" s="7">
        <f t="shared" si="4"/>
        <v>740851</v>
      </c>
      <c r="G22" s="7">
        <f t="shared" si="4"/>
        <v>0</v>
      </c>
      <c r="H22" s="7">
        <f t="shared" si="4"/>
        <v>1401837.5</v>
      </c>
      <c r="I22" s="7">
        <f t="shared" si="4"/>
        <v>0</v>
      </c>
      <c r="J22" s="7">
        <f t="shared" si="4"/>
        <v>274616</v>
      </c>
      <c r="K22" s="7">
        <f t="shared" si="4"/>
        <v>0</v>
      </c>
      <c r="L22" s="7">
        <f t="shared" si="4"/>
        <v>0</v>
      </c>
      <c r="M22" s="7">
        <f t="shared" si="4"/>
        <v>259946</v>
      </c>
      <c r="N22" s="7">
        <f t="shared" si="4"/>
        <v>14670</v>
      </c>
    </row>
    <row r="23" spans="1:14" ht="25.5">
      <c r="A23" s="65">
        <v>1</v>
      </c>
      <c r="B23" s="1" t="s">
        <v>103</v>
      </c>
      <c r="C23" s="5">
        <f>D23+E23+F23+G23+H23+I23</f>
        <v>246696</v>
      </c>
      <c r="D23" s="5">
        <v>246696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f>K23+L23+M23+N23</f>
        <v>0</v>
      </c>
      <c r="K23" s="5">
        <v>0</v>
      </c>
      <c r="L23" s="5">
        <v>0</v>
      </c>
      <c r="M23" s="5">
        <v>0</v>
      </c>
      <c r="N23" s="5">
        <v>0</v>
      </c>
    </row>
    <row r="24" spans="1:14" ht="25.5">
      <c r="A24" s="65">
        <v>2</v>
      </c>
      <c r="B24" s="1" t="s">
        <v>104</v>
      </c>
      <c r="C24" s="5">
        <f t="shared" ref="C24:C32" si="5">D24+E24+F24+G24+H24+I24</f>
        <v>466385</v>
      </c>
      <c r="D24" s="5">
        <v>233192.5</v>
      </c>
      <c r="E24" s="5">
        <v>0</v>
      </c>
      <c r="F24" s="5">
        <v>233192.5</v>
      </c>
      <c r="G24" s="5">
        <v>0</v>
      </c>
      <c r="H24" s="5">
        <v>0</v>
      </c>
      <c r="I24" s="5">
        <v>0</v>
      </c>
      <c r="J24" s="5">
        <f t="shared" ref="J24:J32" si="6">K24+L24+M24+N24</f>
        <v>129973</v>
      </c>
      <c r="K24" s="5">
        <v>0</v>
      </c>
      <c r="L24" s="5">
        <v>0</v>
      </c>
      <c r="M24" s="5">
        <v>129973</v>
      </c>
      <c r="N24" s="5">
        <v>0</v>
      </c>
    </row>
    <row r="25" spans="1:14" s="60" customFormat="1" ht="25.5">
      <c r="A25" s="65">
        <v>3</v>
      </c>
      <c r="B25" s="1" t="s">
        <v>105</v>
      </c>
      <c r="C25" s="5">
        <f t="shared" si="5"/>
        <v>216149</v>
      </c>
      <c r="D25" s="5">
        <v>0</v>
      </c>
      <c r="E25" s="5">
        <v>0</v>
      </c>
      <c r="F25" s="5">
        <v>0</v>
      </c>
      <c r="G25" s="5">
        <v>0</v>
      </c>
      <c r="H25" s="5">
        <v>216149</v>
      </c>
      <c r="I25" s="5">
        <v>0</v>
      </c>
      <c r="J25" s="5">
        <f t="shared" si="6"/>
        <v>0</v>
      </c>
      <c r="K25" s="5">
        <v>0</v>
      </c>
      <c r="L25" s="5">
        <v>0</v>
      </c>
      <c r="M25" s="5">
        <v>0</v>
      </c>
      <c r="N25" s="5">
        <v>0</v>
      </c>
    </row>
    <row r="26" spans="1:14" s="60" customFormat="1" ht="25.5">
      <c r="A26" s="65">
        <v>4</v>
      </c>
      <c r="B26" s="1" t="s">
        <v>106</v>
      </c>
      <c r="C26" s="5">
        <f t="shared" si="5"/>
        <v>193380</v>
      </c>
      <c r="D26" s="5">
        <v>0</v>
      </c>
      <c r="E26" s="5">
        <v>0</v>
      </c>
      <c r="F26" s="5">
        <v>0</v>
      </c>
      <c r="G26" s="5">
        <v>0</v>
      </c>
      <c r="H26" s="5">
        <v>193380</v>
      </c>
      <c r="I26" s="5">
        <v>0</v>
      </c>
      <c r="J26" s="5">
        <f t="shared" si="6"/>
        <v>0</v>
      </c>
      <c r="K26" s="5">
        <v>0</v>
      </c>
      <c r="L26" s="5">
        <v>0</v>
      </c>
      <c r="M26" s="5">
        <v>0</v>
      </c>
      <c r="N26" s="5">
        <v>0</v>
      </c>
    </row>
    <row r="27" spans="1:14" s="60" customFormat="1" ht="25.5">
      <c r="A27" s="65">
        <v>5</v>
      </c>
      <c r="B27" s="1" t="s">
        <v>35</v>
      </c>
      <c r="C27" s="5">
        <f t="shared" si="5"/>
        <v>393560</v>
      </c>
      <c r="D27" s="5">
        <v>196780</v>
      </c>
      <c r="E27" s="5">
        <v>0</v>
      </c>
      <c r="F27" s="5">
        <v>0</v>
      </c>
      <c r="G27" s="5">
        <v>0</v>
      </c>
      <c r="H27" s="5">
        <v>196780</v>
      </c>
      <c r="I27" s="5">
        <v>0</v>
      </c>
      <c r="J27" s="5">
        <f t="shared" si="6"/>
        <v>0</v>
      </c>
      <c r="K27" s="5">
        <v>0</v>
      </c>
      <c r="L27" s="5">
        <v>0</v>
      </c>
      <c r="M27" s="5">
        <v>0</v>
      </c>
      <c r="N27" s="5">
        <v>0</v>
      </c>
    </row>
    <row r="28" spans="1:14" s="60" customFormat="1" ht="25.5">
      <c r="A28" s="65">
        <v>6</v>
      </c>
      <c r="B28" s="1" t="s">
        <v>107</v>
      </c>
      <c r="C28" s="5">
        <f t="shared" si="5"/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f t="shared" si="6"/>
        <v>0</v>
      </c>
      <c r="K28" s="5">
        <v>0</v>
      </c>
      <c r="L28" s="5">
        <v>0</v>
      </c>
      <c r="M28" s="5">
        <v>0</v>
      </c>
      <c r="N28" s="5">
        <v>0</v>
      </c>
    </row>
    <row r="29" spans="1:14" s="60" customFormat="1" ht="25.5">
      <c r="A29" s="65">
        <v>7</v>
      </c>
      <c r="B29" s="1" t="s">
        <v>108</v>
      </c>
      <c r="C29" s="5">
        <f t="shared" si="5"/>
        <v>1015317</v>
      </c>
      <c r="D29" s="5">
        <v>0</v>
      </c>
      <c r="E29" s="5">
        <v>0</v>
      </c>
      <c r="F29" s="5">
        <v>507658.5</v>
      </c>
      <c r="G29" s="5">
        <v>0</v>
      </c>
      <c r="H29" s="5">
        <v>507658.5</v>
      </c>
      <c r="I29" s="5">
        <v>0</v>
      </c>
      <c r="J29" s="5">
        <f t="shared" si="6"/>
        <v>144643</v>
      </c>
      <c r="K29" s="5">
        <v>0</v>
      </c>
      <c r="L29" s="5">
        <v>0</v>
      </c>
      <c r="M29" s="5">
        <v>129973</v>
      </c>
      <c r="N29" s="5">
        <v>14670</v>
      </c>
    </row>
    <row r="30" spans="1:14" s="60" customFormat="1" ht="25.5">
      <c r="A30" s="65">
        <v>8</v>
      </c>
      <c r="B30" s="1" t="s">
        <v>109</v>
      </c>
      <c r="C30" s="5">
        <f t="shared" si="5"/>
        <v>394962</v>
      </c>
      <c r="D30" s="5">
        <v>394962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f t="shared" si="6"/>
        <v>0</v>
      </c>
      <c r="K30" s="5">
        <v>0</v>
      </c>
      <c r="L30" s="5">
        <v>0</v>
      </c>
      <c r="M30" s="5">
        <v>0</v>
      </c>
      <c r="N30" s="5">
        <v>0</v>
      </c>
    </row>
    <row r="31" spans="1:14" s="60" customFormat="1" ht="25.5">
      <c r="A31" s="65">
        <v>9</v>
      </c>
      <c r="B31" s="1" t="s">
        <v>110</v>
      </c>
      <c r="C31" s="5">
        <f t="shared" si="5"/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f t="shared" si="6"/>
        <v>0</v>
      </c>
      <c r="K31" s="5">
        <v>0</v>
      </c>
      <c r="L31" s="5">
        <v>0</v>
      </c>
      <c r="M31" s="5">
        <v>0</v>
      </c>
      <c r="N31" s="5">
        <v>0</v>
      </c>
    </row>
    <row r="32" spans="1:14" s="60" customFormat="1" ht="25.5">
      <c r="A32" s="65">
        <v>10</v>
      </c>
      <c r="B32" s="1" t="s">
        <v>111</v>
      </c>
      <c r="C32" s="5">
        <f t="shared" si="5"/>
        <v>287870</v>
      </c>
      <c r="D32" s="5">
        <v>0</v>
      </c>
      <c r="E32" s="5">
        <v>0</v>
      </c>
      <c r="F32" s="5">
        <v>0</v>
      </c>
      <c r="G32" s="5">
        <v>0</v>
      </c>
      <c r="H32" s="5">
        <v>287870</v>
      </c>
      <c r="I32" s="5">
        <v>0</v>
      </c>
      <c r="J32" s="5">
        <f t="shared" si="6"/>
        <v>0</v>
      </c>
      <c r="K32" s="5">
        <v>0</v>
      </c>
      <c r="L32" s="5">
        <v>0</v>
      </c>
      <c r="M32" s="5">
        <v>0</v>
      </c>
      <c r="N32" s="5">
        <v>0</v>
      </c>
    </row>
    <row r="33" spans="1:14" s="60" customFormat="1">
      <c r="A33" s="17"/>
      <c r="B33" s="18"/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s="60" customFormat="1">
      <c r="A34" s="17"/>
      <c r="B34" s="18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s="60" customFormat="1">
      <c r="A35" s="17"/>
      <c r="B35" s="18"/>
      <c r="C35" s="19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s="60" customFormat="1">
      <c r="A36" s="17"/>
      <c r="B36" s="18"/>
      <c r="C36" s="19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s="60" customFormat="1">
      <c r="A37" s="17"/>
      <c r="B37" s="18"/>
      <c r="C37" s="19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s="60" customFormat="1">
      <c r="A38" s="17"/>
      <c r="B38" s="18"/>
      <c r="C38" s="19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s="60" customFormat="1">
      <c r="A39" s="17"/>
      <c r="B39" s="18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s="60" customFormat="1">
      <c r="A40" s="17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s="60" customFormat="1">
      <c r="A41" s="17"/>
      <c r="B41" s="22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s="60" customFormat="1">
      <c r="A42" s="17"/>
      <c r="B42" s="18"/>
      <c r="C42" s="19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s="60" customFormat="1">
      <c r="A43" s="17"/>
      <c r="B43" s="18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s="60" customFormat="1">
      <c r="A44" s="17"/>
      <c r="B44" s="18"/>
      <c r="C44" s="19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s="60" customFormat="1">
      <c r="A45" s="17"/>
      <c r="B45" s="18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s="60" customFormat="1">
      <c r="A46" s="17"/>
      <c r="B46" s="23"/>
      <c r="C46" s="19"/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s="60" customFormat="1">
      <c r="A47" s="17"/>
      <c r="B47" s="23"/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s="60" customFormat="1">
      <c r="A48" s="17"/>
      <c r="B48" s="23"/>
      <c r="C48" s="19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s="60" customFormat="1">
      <c r="A49" s="17"/>
      <c r="B49" s="23"/>
      <c r="C49" s="19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s="60" customFormat="1">
      <c r="A50" s="17"/>
      <c r="B50" s="22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s="60" customFormat="1">
      <c r="A51" s="17"/>
      <c r="B51" s="23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4"/>
    </row>
    <row r="52" spans="1:14" s="60" customFormat="1">
      <c r="A52" s="17"/>
      <c r="B52" s="23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 s="60" customFormat="1">
      <c r="A53" s="17"/>
      <c r="B53" s="23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s="60" customFormat="1">
      <c r="A54" s="17"/>
      <c r="B54" s="23"/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s="60" customFormat="1">
      <c r="A55" s="17"/>
      <c r="B55" s="23"/>
      <c r="C55" s="19"/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s="60" customFormat="1">
      <c r="A56" s="17"/>
      <c r="B56" s="23"/>
      <c r="C56" s="19"/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s="60" customFormat="1">
      <c r="A57" s="17"/>
      <c r="B57" s="23"/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s="60" customFormat="1">
      <c r="A58" s="17"/>
      <c r="B58" s="23"/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s="60" customFormat="1">
      <c r="A59" s="17"/>
      <c r="B59" s="23"/>
      <c r="C59" s="19"/>
      <c r="D59" s="20"/>
      <c r="E59" s="20"/>
      <c r="F59" s="19"/>
      <c r="G59" s="20"/>
      <c r="H59" s="20"/>
      <c r="I59" s="20"/>
      <c r="J59" s="20"/>
      <c r="K59" s="20"/>
      <c r="L59" s="20"/>
      <c r="M59" s="20"/>
      <c r="N59" s="20"/>
    </row>
    <row r="60" spans="1:14" s="60" customFormat="1">
      <c r="A60" s="260"/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</row>
    <row r="61" spans="1:14" s="60" customFormat="1">
      <c r="A61" s="264"/>
      <c r="B61" s="26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s="60" customFormat="1">
      <c r="A62" s="25"/>
      <c r="B62" s="26"/>
      <c r="C62" s="27"/>
      <c r="D62" s="20"/>
      <c r="E62" s="20"/>
      <c r="F62" s="28"/>
      <c r="G62" s="20"/>
      <c r="H62" s="29"/>
      <c r="I62" s="20"/>
      <c r="J62" s="20"/>
      <c r="K62" s="20"/>
      <c r="L62" s="20"/>
      <c r="M62" s="20"/>
      <c r="N62" s="20"/>
    </row>
    <row r="63" spans="1:14" s="60" customFormat="1">
      <c r="A63" s="25"/>
      <c r="B63" s="26"/>
      <c r="C63" s="27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s="60" customFormat="1">
      <c r="A64" s="25"/>
      <c r="B64" s="26"/>
      <c r="C64" s="27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s="60" customFormat="1">
      <c r="A65" s="25"/>
      <c r="B65" s="26"/>
      <c r="C65" s="27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s="60" customFormat="1">
      <c r="A66" s="17"/>
      <c r="B66" s="26"/>
      <c r="C66" s="27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s="60" customFormat="1">
      <c r="A67" s="17"/>
      <c r="B67" s="26"/>
      <c r="C67" s="27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s="60" customFormat="1">
      <c r="A68" s="17"/>
      <c r="B68" s="26"/>
      <c r="C68" s="27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s="60" customFormat="1">
      <c r="A69" s="17"/>
      <c r="B69" s="30"/>
      <c r="C69" s="27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s="60" customFormat="1">
      <c r="A70" s="17"/>
      <c r="B70" s="26"/>
      <c r="C70" s="27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s="60" customFormat="1">
      <c r="A71" s="17"/>
      <c r="B71" s="26"/>
      <c r="C71" s="2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s="60" customFormat="1">
      <c r="A72" s="17"/>
      <c r="B72" s="26"/>
      <c r="C72" s="27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s="60" customFormat="1">
      <c r="A73" s="255"/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</row>
    <row r="74" spans="1:14" s="60" customFormat="1">
      <c r="A74" s="256"/>
      <c r="B74" s="25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s="60" customFormat="1">
      <c r="A75" s="17"/>
      <c r="B75" s="31"/>
      <c r="C75" s="29"/>
      <c r="D75" s="20"/>
      <c r="E75" s="20"/>
      <c r="F75" s="29"/>
      <c r="G75" s="20"/>
      <c r="H75" s="20"/>
      <c r="I75" s="20"/>
      <c r="J75" s="20"/>
      <c r="K75" s="20"/>
      <c r="L75" s="20"/>
      <c r="M75" s="20"/>
      <c r="N75" s="20"/>
    </row>
    <row r="76" spans="1:14" s="60" customFormat="1">
      <c r="A76" s="17"/>
      <c r="B76" s="31"/>
      <c r="C76" s="29"/>
      <c r="D76" s="20"/>
      <c r="E76" s="20"/>
      <c r="F76" s="29"/>
      <c r="G76" s="20"/>
      <c r="H76" s="20"/>
      <c r="I76" s="20"/>
      <c r="J76" s="20"/>
      <c r="K76" s="20"/>
      <c r="L76" s="20"/>
      <c r="M76" s="20"/>
      <c r="N76" s="20"/>
    </row>
    <row r="77" spans="1:14" s="60" customFormat="1">
      <c r="A77" s="17"/>
      <c r="B77" s="31"/>
      <c r="C77" s="29"/>
      <c r="D77" s="20"/>
      <c r="E77" s="20"/>
      <c r="F77" s="29"/>
      <c r="G77" s="20"/>
      <c r="H77" s="20"/>
      <c r="I77" s="20"/>
      <c r="J77" s="20"/>
      <c r="K77" s="20"/>
      <c r="L77" s="20"/>
      <c r="M77" s="20"/>
      <c r="N77" s="20"/>
    </row>
    <row r="78" spans="1:14" s="60" customFormat="1">
      <c r="A78" s="17"/>
      <c r="B78" s="31"/>
      <c r="C78" s="29"/>
      <c r="D78" s="20"/>
      <c r="E78" s="20"/>
      <c r="F78" s="29"/>
      <c r="G78" s="20"/>
      <c r="H78" s="20"/>
      <c r="I78" s="20"/>
      <c r="J78" s="20"/>
      <c r="K78" s="20"/>
      <c r="L78" s="20"/>
      <c r="M78" s="20"/>
      <c r="N78" s="20"/>
    </row>
    <row r="79" spans="1:14" s="60" customFormat="1">
      <c r="A79" s="17"/>
      <c r="B79" s="31"/>
      <c r="C79" s="29"/>
      <c r="D79" s="20"/>
      <c r="E79" s="20"/>
      <c r="F79" s="29"/>
      <c r="G79" s="20"/>
      <c r="H79" s="20"/>
      <c r="I79" s="20"/>
      <c r="J79" s="20"/>
      <c r="K79" s="20"/>
      <c r="L79" s="20"/>
      <c r="M79" s="20"/>
      <c r="N79" s="20"/>
    </row>
    <row r="80" spans="1:14" s="60" customFormat="1">
      <c r="A80" s="17"/>
      <c r="B80" s="32"/>
      <c r="C80" s="29"/>
      <c r="D80" s="20"/>
      <c r="E80" s="20"/>
      <c r="F80" s="29"/>
      <c r="G80" s="20"/>
      <c r="H80" s="20"/>
      <c r="I80" s="20"/>
      <c r="J80" s="20"/>
      <c r="K80" s="20"/>
      <c r="L80" s="20"/>
      <c r="M80" s="20"/>
      <c r="N80" s="20"/>
    </row>
    <row r="81" spans="1:14" s="60" customFormat="1">
      <c r="A81" s="17"/>
      <c r="B81" s="32"/>
      <c r="C81" s="29"/>
      <c r="D81" s="20"/>
      <c r="E81" s="20"/>
      <c r="F81" s="29"/>
      <c r="G81" s="20"/>
      <c r="H81" s="20"/>
      <c r="I81" s="20"/>
      <c r="J81" s="20"/>
      <c r="K81" s="20"/>
      <c r="L81" s="20"/>
      <c r="M81" s="20"/>
      <c r="N81" s="20"/>
    </row>
    <row r="82" spans="1:14" s="60" customFormat="1">
      <c r="A82" s="17"/>
      <c r="B82" s="31"/>
      <c r="C82" s="29"/>
      <c r="D82" s="20"/>
      <c r="E82" s="20"/>
      <c r="F82" s="29"/>
      <c r="G82" s="20"/>
      <c r="H82" s="20"/>
      <c r="I82" s="20"/>
      <c r="J82" s="20"/>
      <c r="K82" s="20"/>
      <c r="L82" s="20"/>
      <c r="M82" s="20"/>
      <c r="N82" s="20"/>
    </row>
    <row r="83" spans="1:14" s="60" customFormat="1">
      <c r="A83" s="17"/>
      <c r="B83" s="31"/>
      <c r="C83" s="29"/>
      <c r="D83" s="20"/>
      <c r="E83" s="20"/>
      <c r="F83" s="29"/>
      <c r="G83" s="20"/>
      <c r="H83" s="20"/>
      <c r="I83" s="20"/>
      <c r="J83" s="20"/>
      <c r="K83" s="20"/>
      <c r="L83" s="20"/>
      <c r="M83" s="20"/>
      <c r="N83" s="20"/>
    </row>
    <row r="84" spans="1:14" s="60" customFormat="1">
      <c r="A84" s="17"/>
      <c r="B84" s="31"/>
      <c r="C84" s="29"/>
      <c r="D84" s="20"/>
      <c r="E84" s="20"/>
      <c r="F84" s="29"/>
      <c r="G84" s="20"/>
      <c r="H84" s="20"/>
      <c r="I84" s="20"/>
      <c r="J84" s="20"/>
      <c r="K84" s="20"/>
      <c r="L84" s="20"/>
      <c r="M84" s="20"/>
      <c r="N84" s="20"/>
    </row>
    <row r="85" spans="1:14" s="60" customFormat="1">
      <c r="A85" s="17"/>
      <c r="B85" s="31"/>
      <c r="C85" s="29"/>
      <c r="D85" s="20"/>
      <c r="E85" s="20"/>
      <c r="F85" s="29"/>
      <c r="G85" s="20"/>
      <c r="H85" s="20"/>
      <c r="I85" s="20"/>
      <c r="J85" s="20"/>
      <c r="K85" s="20"/>
      <c r="L85" s="20"/>
      <c r="M85" s="20"/>
      <c r="N85" s="20"/>
    </row>
    <row r="86" spans="1:14" s="60" customFormat="1">
      <c r="A86" s="17"/>
      <c r="B86" s="31"/>
      <c r="C86" s="29"/>
      <c r="D86" s="20"/>
      <c r="E86" s="20"/>
      <c r="F86" s="29"/>
      <c r="G86" s="20"/>
      <c r="H86" s="20"/>
      <c r="I86" s="20"/>
      <c r="J86" s="20"/>
      <c r="K86" s="20"/>
      <c r="L86" s="20"/>
      <c r="M86" s="20"/>
      <c r="N86" s="20"/>
    </row>
    <row r="87" spans="1:14" s="60" customFormat="1">
      <c r="A87" s="17"/>
      <c r="B87" s="31"/>
      <c r="C87" s="29"/>
      <c r="D87" s="20"/>
      <c r="E87" s="20"/>
      <c r="F87" s="29"/>
      <c r="G87" s="20"/>
      <c r="H87" s="20"/>
      <c r="I87" s="20"/>
      <c r="J87" s="20"/>
      <c r="K87" s="20"/>
      <c r="L87" s="20"/>
      <c r="M87" s="20"/>
      <c r="N87" s="20"/>
    </row>
    <row r="88" spans="1:14" s="60" customFormat="1">
      <c r="A88" s="255"/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</row>
    <row r="89" spans="1:14" s="60" customFormat="1">
      <c r="A89" s="256"/>
      <c r="B89" s="257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s="60" customFormat="1">
      <c r="A90" s="17"/>
      <c r="B90" s="33"/>
      <c r="C90" s="34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s="60" customFormat="1">
      <c r="A91" s="17"/>
      <c r="B91" s="33"/>
      <c r="C91" s="34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s="60" customFormat="1">
      <c r="A92" s="17"/>
      <c r="B92" s="33"/>
      <c r="C92" s="34"/>
      <c r="D92" s="34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s="60" customFormat="1">
      <c r="A93" s="17"/>
      <c r="B93" s="35"/>
      <c r="C93" s="34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s="60" customFormat="1">
      <c r="A94" s="17"/>
      <c r="B94" s="35"/>
      <c r="C94" s="34"/>
      <c r="D94" s="34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s="60" customFormat="1">
      <c r="A95" s="17"/>
      <c r="B95" s="35"/>
      <c r="C95" s="34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s="60" customFormat="1">
      <c r="A96" s="17"/>
      <c r="B96" s="36"/>
      <c r="C96" s="34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s="60" customFormat="1">
      <c r="A97" s="17"/>
      <c r="B97" s="36"/>
      <c r="C97" s="34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s="60" customFormat="1">
      <c r="A98" s="17"/>
      <c r="B98" s="36"/>
      <c r="C98" s="34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s="60" customFormat="1">
      <c r="A99" s="17"/>
      <c r="B99" s="36"/>
      <c r="C99" s="34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s="60" customFormat="1">
      <c r="A100" s="17"/>
      <c r="B100" s="36"/>
      <c r="C100" s="34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s="60" customFormat="1">
      <c r="A101" s="17"/>
      <c r="B101" s="37"/>
      <c r="C101" s="38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s="60" customFormat="1">
      <c r="A102" s="17"/>
      <c r="B102" s="36"/>
      <c r="C102" s="34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s="60" customFormat="1">
      <c r="A103" s="17"/>
      <c r="B103" s="36"/>
      <c r="C103" s="34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s="60" customFormat="1">
      <c r="A104" s="17"/>
      <c r="B104" s="39"/>
      <c r="C104" s="34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s="60" customFormat="1">
      <c r="A105" s="17"/>
      <c r="B105" s="39"/>
      <c r="C105" s="34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s="60" customFormat="1">
      <c r="A106" s="17"/>
      <c r="B106" s="39"/>
      <c r="C106" s="34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s="60" customFormat="1">
      <c r="A107" s="17"/>
      <c r="B107" s="39"/>
      <c r="C107" s="34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s="60" customFormat="1">
      <c r="A108" s="17"/>
      <c r="B108" s="35"/>
      <c r="C108" s="34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s="60" customFormat="1">
      <c r="A109" s="17"/>
      <c r="B109" s="40"/>
      <c r="C109" s="34"/>
      <c r="D109" s="20"/>
      <c r="E109" s="20"/>
      <c r="F109" s="20"/>
      <c r="G109" s="20"/>
      <c r="H109" s="34"/>
      <c r="I109" s="20"/>
      <c r="J109" s="20"/>
      <c r="K109" s="20"/>
      <c r="L109" s="20"/>
      <c r="M109" s="20"/>
      <c r="N109" s="20"/>
    </row>
    <row r="110" spans="1:14" s="60" customFormat="1">
      <c r="A110" s="17"/>
      <c r="B110" s="35"/>
      <c r="C110" s="34"/>
      <c r="D110" s="20"/>
      <c r="E110" s="20"/>
      <c r="F110" s="20"/>
      <c r="G110" s="20"/>
      <c r="H110" s="34"/>
      <c r="I110" s="20"/>
      <c r="J110" s="20"/>
      <c r="K110" s="20"/>
      <c r="L110" s="20"/>
      <c r="M110" s="20"/>
      <c r="N110" s="20"/>
    </row>
    <row r="111" spans="1:14" s="60" customFormat="1">
      <c r="A111" s="17"/>
      <c r="B111" s="36"/>
      <c r="C111" s="34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s="60" customFormat="1">
      <c r="A112" s="17"/>
      <c r="B112" s="36"/>
      <c r="C112" s="34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s="60" customFormat="1">
      <c r="A113" s="17"/>
      <c r="B113" s="36"/>
      <c r="C113" s="34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s="60" customFormat="1">
      <c r="A114" s="17"/>
      <c r="B114" s="36"/>
      <c r="C114" s="34"/>
      <c r="D114" s="20"/>
      <c r="E114" s="20"/>
      <c r="F114" s="34"/>
      <c r="G114" s="20"/>
      <c r="H114" s="20"/>
      <c r="I114" s="20"/>
      <c r="J114" s="20"/>
      <c r="K114" s="20"/>
      <c r="L114" s="20"/>
      <c r="M114" s="20"/>
      <c r="N114" s="20"/>
    </row>
    <row r="115" spans="1:14" s="60" customFormat="1">
      <c r="A115" s="17"/>
      <c r="B115" s="36"/>
      <c r="C115" s="34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60" customFormat="1">
      <c r="A116" s="17"/>
      <c r="B116" s="35"/>
      <c r="C116" s="34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s="60" customFormat="1">
      <c r="A117" s="17"/>
      <c r="B117" s="33"/>
      <c r="C117" s="34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1:14" s="60" customFormat="1">
      <c r="A118" s="17"/>
      <c r="B118" s="36"/>
      <c r="C118" s="34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 s="60" customFormat="1">
      <c r="A119" s="17"/>
      <c r="B119" s="36"/>
      <c r="C119" s="34"/>
      <c r="D119" s="34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4" s="60" customFormat="1">
      <c r="A120" s="17"/>
      <c r="B120" s="31"/>
      <c r="C120" s="34"/>
      <c r="D120" s="34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s="60" customFormat="1">
      <c r="A121" s="17"/>
      <c r="B121" s="35"/>
      <c r="C121" s="34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4" s="60" customFormat="1">
      <c r="A122" s="17"/>
      <c r="B122" s="39"/>
      <c r="C122" s="34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 s="60" customFormat="1">
      <c r="A123" s="17"/>
      <c r="B123" s="36"/>
      <c r="C123" s="34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1:14" s="60" customFormat="1">
      <c r="A124" s="17"/>
      <c r="B124" s="36"/>
      <c r="C124" s="34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1:14" s="60" customFormat="1">
      <c r="A125" s="17"/>
      <c r="B125" s="36"/>
      <c r="C125" s="34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1:14" s="60" customFormat="1">
      <c r="A126" s="17"/>
      <c r="B126" s="36"/>
      <c r="C126" s="34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1:14" s="60" customFormat="1">
      <c r="A127" s="17"/>
      <c r="B127" s="36"/>
      <c r="C127" s="34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s="60" customFormat="1">
      <c r="A128" s="17"/>
      <c r="B128" s="36"/>
      <c r="C128" s="34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s="60" customFormat="1">
      <c r="A129" s="17"/>
      <c r="B129" s="40"/>
      <c r="C129" s="34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1:14" s="60" customFormat="1">
      <c r="A130" s="17"/>
      <c r="B130" s="40"/>
      <c r="C130" s="34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1:14" s="60" customFormat="1">
      <c r="A131" s="17"/>
      <c r="B131" s="40"/>
      <c r="C131" s="34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1:14" s="60" customFormat="1">
      <c r="A132" s="17"/>
      <c r="B132" s="39"/>
      <c r="C132" s="34"/>
      <c r="D132" s="34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1:14" s="60" customFormat="1">
      <c r="A133" s="17"/>
      <c r="B133" s="39"/>
      <c r="C133" s="34"/>
      <c r="D133" s="34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 s="60" customFormat="1">
      <c r="A134" s="17"/>
      <c r="B134" s="36"/>
      <c r="C134" s="34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 s="60" customFormat="1">
      <c r="A135" s="17"/>
      <c r="B135" s="39"/>
      <c r="C135" s="3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s="60" customFormat="1">
      <c r="A136" s="17"/>
      <c r="B136" s="39"/>
      <c r="C136" s="34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1:14" s="60" customFormat="1">
      <c r="A137" s="17"/>
      <c r="B137" s="39"/>
      <c r="C137" s="34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1:14" s="60" customFormat="1">
      <c r="A138" s="17"/>
      <c r="B138" s="39"/>
      <c r="C138" s="34"/>
      <c r="D138" s="34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1:14" s="60" customFormat="1">
      <c r="A139" s="17"/>
      <c r="B139" s="39"/>
      <c r="C139" s="34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1:14" s="60" customFormat="1">
      <c r="A140" s="17"/>
      <c r="B140" s="35"/>
      <c r="C140" s="34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14" s="60" customFormat="1">
      <c r="A141" s="17"/>
      <c r="B141" s="36"/>
      <c r="C141" s="34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s="60" customFormat="1">
      <c r="A142" s="17"/>
      <c r="B142" s="37"/>
      <c r="C142" s="34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1:14" s="60" customFormat="1">
      <c r="A143" s="17"/>
      <c r="B143" s="41"/>
      <c r="C143" s="34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1:14" s="60" customFormat="1">
      <c r="A144" s="17"/>
      <c r="B144" s="41"/>
      <c r="C144" s="34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1:14" s="60" customFormat="1">
      <c r="A145" s="17"/>
      <c r="B145" s="39"/>
      <c r="C145" s="34"/>
      <c r="D145" s="34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1:14" s="60" customFormat="1">
      <c r="A146" s="17"/>
      <c r="B146" s="39"/>
      <c r="C146" s="34"/>
      <c r="D146" s="34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s="60" customFormat="1">
      <c r="A147" s="17"/>
      <c r="B147" s="39"/>
      <c r="C147" s="34"/>
      <c r="D147" s="34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1:14" s="60" customFormat="1">
      <c r="A148" s="17"/>
      <c r="B148" s="39"/>
      <c r="C148" s="34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1:14" s="60" customFormat="1">
      <c r="A149" s="17"/>
      <c r="B149" s="39"/>
      <c r="C149" s="34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1:14" s="60" customFormat="1">
      <c r="A150" s="17"/>
      <c r="B150" s="36"/>
      <c r="C150" s="34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1:14" s="60" customFormat="1">
      <c r="A151" s="17"/>
      <c r="B151" s="36"/>
      <c r="C151" s="34"/>
      <c r="D151" s="20"/>
      <c r="E151" s="20"/>
      <c r="F151" s="20"/>
      <c r="G151" s="20"/>
      <c r="H151" s="34"/>
      <c r="I151" s="20"/>
      <c r="J151" s="20"/>
      <c r="K151" s="20"/>
      <c r="L151" s="20"/>
      <c r="M151" s="20"/>
      <c r="N151" s="20"/>
    </row>
    <row r="152" spans="1:14" s="60" customFormat="1">
      <c r="A152" s="17"/>
      <c r="B152" s="36"/>
      <c r="C152" s="34"/>
      <c r="D152" s="20"/>
      <c r="E152" s="34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1:14" s="60" customFormat="1">
      <c r="A153" s="17"/>
      <c r="B153" s="36"/>
      <c r="C153" s="34"/>
      <c r="D153" s="34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1:14" s="60" customFormat="1">
      <c r="A154" s="17"/>
      <c r="B154" s="36"/>
      <c r="C154" s="34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1:14" s="60" customFormat="1">
      <c r="A155" s="17"/>
      <c r="B155" s="36"/>
      <c r="C155" s="34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s="60" customFormat="1">
      <c r="A156" s="17"/>
      <c r="B156" s="39"/>
      <c r="C156" s="34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14" s="60" customFormat="1">
      <c r="A157" s="17"/>
      <c r="B157" s="36"/>
      <c r="C157" s="34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1:14" s="60" customFormat="1">
      <c r="A158" s="17"/>
      <c r="B158" s="36"/>
      <c r="C158" s="34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1:14" s="60" customFormat="1">
      <c r="A159" s="17"/>
      <c r="B159" s="37"/>
      <c r="C159" s="38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1:14" s="60" customFormat="1">
      <c r="A160" s="17"/>
      <c r="B160" s="35"/>
      <c r="C160" s="34"/>
      <c r="D160" s="20"/>
      <c r="E160" s="20"/>
      <c r="F160" s="34"/>
      <c r="G160" s="20"/>
      <c r="H160" s="20"/>
      <c r="I160" s="20"/>
      <c r="J160" s="20"/>
      <c r="K160" s="20"/>
      <c r="L160" s="20"/>
      <c r="M160" s="20"/>
      <c r="N160" s="20"/>
    </row>
    <row r="161" spans="1:14" s="60" customFormat="1">
      <c r="A161" s="17"/>
      <c r="B161" s="39"/>
      <c r="C161" s="34"/>
      <c r="D161" s="34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1:14" s="60" customFormat="1">
      <c r="A162" s="17"/>
      <c r="B162" s="39"/>
      <c r="C162" s="34"/>
      <c r="D162" s="34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1:14" s="60" customFormat="1">
      <c r="A163" s="17"/>
      <c r="B163" s="35"/>
      <c r="C163" s="34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1:14" s="60" customFormat="1">
      <c r="A164" s="17"/>
      <c r="B164" s="35"/>
      <c r="C164" s="34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1:14" s="60" customFormat="1">
      <c r="A165" s="17"/>
      <c r="B165" s="35"/>
      <c r="C165" s="34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1:14" s="60" customFormat="1">
      <c r="A166" s="17"/>
      <c r="B166" s="36"/>
      <c r="C166" s="34"/>
      <c r="D166" s="34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1:14" s="60" customFormat="1">
      <c r="A167" s="17"/>
      <c r="B167" s="39"/>
      <c r="C167" s="34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1:14" s="60" customFormat="1">
      <c r="A168" s="17"/>
      <c r="B168" s="39"/>
      <c r="C168" s="34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1:14" s="60" customFormat="1">
      <c r="A169" s="17"/>
      <c r="B169" s="39"/>
      <c r="C169" s="34"/>
      <c r="D169" s="20"/>
      <c r="E169" s="20"/>
      <c r="F169" s="34"/>
      <c r="G169" s="20"/>
      <c r="H169" s="20"/>
      <c r="I169" s="20"/>
      <c r="J169" s="20"/>
      <c r="K169" s="20"/>
      <c r="L169" s="20"/>
      <c r="M169" s="20"/>
      <c r="N169" s="20"/>
    </row>
    <row r="170" spans="1:14" s="60" customFormat="1">
      <c r="A170" s="17"/>
      <c r="B170" s="39"/>
      <c r="C170" s="3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1:14" s="60" customFormat="1">
      <c r="A171" s="17"/>
      <c r="B171" s="39"/>
      <c r="C171" s="34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1:14" s="60" customFormat="1">
      <c r="A172" s="17"/>
      <c r="B172" s="36"/>
      <c r="C172" s="34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1:14" s="60" customFormat="1">
      <c r="A173" s="17"/>
      <c r="B173" s="36"/>
      <c r="C173" s="34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1:14" s="60" customFormat="1">
      <c r="A174" s="17"/>
      <c r="B174" s="36"/>
      <c r="C174" s="34"/>
      <c r="D174" s="20"/>
      <c r="E174" s="20"/>
      <c r="F174" s="20"/>
      <c r="G174" s="20"/>
      <c r="H174" s="34"/>
      <c r="I174" s="20"/>
      <c r="J174" s="20"/>
      <c r="K174" s="20"/>
      <c r="L174" s="20"/>
      <c r="M174" s="20"/>
      <c r="N174" s="20"/>
    </row>
    <row r="175" spans="1:14" s="60" customFormat="1">
      <c r="A175" s="17"/>
      <c r="B175" s="39"/>
      <c r="C175" s="34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1:14" s="60" customFormat="1">
      <c r="A176" s="17"/>
      <c r="B176" s="39"/>
      <c r="C176" s="34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1:14" s="60" customFormat="1">
      <c r="A177" s="17"/>
      <c r="B177" s="39"/>
      <c r="C177" s="3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1:14" s="60" customFormat="1">
      <c r="A178" s="17"/>
      <c r="B178" s="39"/>
      <c r="C178" s="34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1:14" s="60" customFormat="1">
      <c r="A179" s="17"/>
      <c r="B179" s="36"/>
      <c r="C179" s="34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1:14" s="60" customFormat="1">
      <c r="A180" s="17"/>
      <c r="B180" s="39"/>
      <c r="C180" s="34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1:14" s="60" customFormat="1">
      <c r="A181" s="17"/>
      <c r="B181" s="39"/>
      <c r="C181" s="34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1:14" s="60" customFormat="1">
      <c r="A182" s="17"/>
      <c r="B182" s="39"/>
      <c r="C182" s="34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1:14" s="60" customFormat="1">
      <c r="A183" s="17"/>
      <c r="B183" s="39"/>
      <c r="C183" s="34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1:14" s="60" customFormat="1">
      <c r="A184" s="17"/>
      <c r="B184" s="33"/>
      <c r="C184" s="34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1:14" s="60" customFormat="1">
      <c r="A185" s="17"/>
      <c r="B185" s="39"/>
      <c r="C185" s="34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1:14" s="60" customFormat="1">
      <c r="A186" s="17"/>
      <c r="B186" s="36"/>
      <c r="C186" s="34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1:14" s="60" customFormat="1">
      <c r="A187" s="17"/>
      <c r="B187" s="36"/>
      <c r="C187" s="34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1:14" s="60" customFormat="1">
      <c r="A188" s="17"/>
      <c r="B188" s="36"/>
      <c r="C188" s="34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1:14" s="60" customFormat="1">
      <c r="A189" s="17"/>
      <c r="B189" s="41"/>
      <c r="C189" s="34"/>
      <c r="D189" s="20"/>
      <c r="E189" s="20"/>
      <c r="F189" s="34"/>
      <c r="G189" s="20"/>
      <c r="H189" s="20"/>
      <c r="I189" s="20"/>
      <c r="J189" s="20"/>
      <c r="K189" s="20"/>
      <c r="L189" s="20"/>
      <c r="M189" s="20"/>
      <c r="N189" s="20"/>
    </row>
    <row r="190" spans="1:14" s="60" customFormat="1">
      <c r="A190" s="17"/>
      <c r="B190" s="35"/>
      <c r="C190" s="34"/>
      <c r="D190" s="34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1:14" s="60" customFormat="1">
      <c r="A191" s="17"/>
      <c r="B191" s="35"/>
      <c r="C191" s="34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1:14" s="60" customFormat="1">
      <c r="A192" s="17"/>
      <c r="B192" s="37"/>
      <c r="C192" s="34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1:14" s="60" customFormat="1">
      <c r="A193" s="17"/>
      <c r="B193" s="37"/>
      <c r="C193" s="34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1:14" s="60" customFormat="1">
      <c r="A194" s="17"/>
      <c r="B194" s="37"/>
      <c r="C194" s="34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1:14" s="60" customFormat="1">
      <c r="A195" s="17"/>
      <c r="B195" s="35"/>
      <c r="C195" s="34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1:14" s="60" customFormat="1">
      <c r="A196" s="17"/>
      <c r="B196" s="35"/>
      <c r="C196" s="34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1:14" s="60" customFormat="1">
      <c r="A197" s="17"/>
      <c r="B197" s="35"/>
      <c r="C197" s="34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s="60" customFormat="1">
      <c r="A198" s="17"/>
      <c r="B198" s="35"/>
      <c r="C198" s="34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1:14" s="60" customFormat="1">
      <c r="A199" s="17"/>
      <c r="B199" s="35"/>
      <c r="C199" s="34"/>
      <c r="D199" s="20"/>
      <c r="E199" s="20"/>
      <c r="F199" s="34"/>
      <c r="G199" s="20"/>
      <c r="H199" s="20"/>
      <c r="I199" s="20"/>
      <c r="J199" s="20"/>
      <c r="K199" s="20"/>
      <c r="L199" s="20"/>
      <c r="M199" s="20"/>
      <c r="N199" s="20"/>
    </row>
    <row r="200" spans="1:14" s="60" customFormat="1">
      <c r="A200" s="17"/>
      <c r="B200" s="35"/>
      <c r="C200" s="34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1:14" s="60" customFormat="1">
      <c r="A201" s="17"/>
      <c r="B201" s="35"/>
      <c r="C201" s="34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1:14" s="60" customFormat="1">
      <c r="A202" s="17"/>
      <c r="B202" s="36"/>
      <c r="C202" s="34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1:14" s="60" customFormat="1">
      <c r="A203" s="17"/>
      <c r="B203" s="39"/>
      <c r="C203" s="34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1:14" s="60" customFormat="1">
      <c r="A204" s="17"/>
      <c r="B204" s="36"/>
      <c r="C204" s="34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1:14" s="60" customFormat="1">
      <c r="A205" s="17"/>
      <c r="B205" s="36"/>
      <c r="C205" s="34"/>
      <c r="D205" s="34"/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1:14" s="60" customFormat="1">
      <c r="A206" s="17"/>
      <c r="B206" s="36"/>
      <c r="C206" s="34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1:14" s="60" customFormat="1">
      <c r="A207" s="17"/>
      <c r="B207" s="36"/>
      <c r="C207" s="34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1:14" s="60" customFormat="1">
      <c r="A208" s="17"/>
      <c r="B208" s="36"/>
      <c r="C208" s="34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1:14" s="60" customFormat="1">
      <c r="A209" s="17"/>
      <c r="B209" s="36"/>
      <c r="C209" s="34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1:14" s="60" customFormat="1">
      <c r="A210" s="17"/>
      <c r="B210" s="36"/>
      <c r="C210" s="34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1:14" s="60" customFormat="1">
      <c r="A211" s="17"/>
      <c r="B211" s="36"/>
      <c r="C211" s="34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1:14" s="60" customFormat="1">
      <c r="A212" s="17"/>
      <c r="B212" s="35"/>
      <c r="C212" s="34"/>
      <c r="D212" s="34"/>
      <c r="E212" s="20"/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1:14" s="60" customFormat="1">
      <c r="A213" s="17"/>
      <c r="B213" s="35"/>
      <c r="C213" s="34"/>
      <c r="D213" s="34"/>
      <c r="E213" s="20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1:14" s="60" customFormat="1">
      <c r="A214" s="17"/>
      <c r="B214" s="35"/>
      <c r="C214" s="34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1:14" s="60" customFormat="1">
      <c r="A215" s="17"/>
      <c r="B215" s="36"/>
      <c r="C215" s="34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1:14" s="60" customFormat="1">
      <c r="A216" s="17"/>
      <c r="B216" s="37"/>
      <c r="C216" s="34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1:14" s="60" customFormat="1">
      <c r="A217" s="17"/>
      <c r="B217" s="37"/>
      <c r="C217" s="34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1:14" s="60" customFormat="1">
      <c r="A218" s="17"/>
      <c r="B218" s="36"/>
      <c r="C218" s="34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1:14" s="60" customFormat="1">
      <c r="A219" s="17"/>
      <c r="B219" s="36"/>
      <c r="C219" s="34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1:14" s="60" customFormat="1">
      <c r="A220" s="17"/>
      <c r="B220" s="35"/>
      <c r="C220" s="34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1:14" s="60" customFormat="1">
      <c r="A221" s="17"/>
      <c r="B221" s="35"/>
      <c r="C221" s="34"/>
      <c r="D221" s="34"/>
      <c r="E221" s="20"/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1:14" s="60" customFormat="1">
      <c r="A222" s="17"/>
      <c r="B222" s="35"/>
      <c r="C222" s="34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1:14" s="60" customFormat="1">
      <c r="A223" s="17"/>
      <c r="B223" s="35"/>
      <c r="C223" s="34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1:14" s="60" customFormat="1">
      <c r="A224" s="17"/>
      <c r="B224" s="36"/>
      <c r="C224" s="34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1:14" s="60" customFormat="1">
      <c r="A225" s="17"/>
      <c r="B225" s="36"/>
      <c r="C225" s="34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1:14" s="60" customFormat="1">
      <c r="A226" s="17"/>
      <c r="B226" s="36"/>
      <c r="C226" s="34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1:14" s="60" customFormat="1">
      <c r="A227" s="17"/>
      <c r="B227" s="36"/>
      <c r="C227" s="34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1:14" s="60" customFormat="1">
      <c r="A228" s="17"/>
      <c r="B228" s="36"/>
      <c r="C228" s="34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1:14" s="60" customFormat="1">
      <c r="A229" s="17"/>
      <c r="B229" s="36"/>
      <c r="C229" s="34"/>
      <c r="D229" s="34"/>
      <c r="E229" s="20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1:14" s="60" customFormat="1">
      <c r="A230" s="17"/>
      <c r="B230" s="35"/>
      <c r="C230" s="34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1:14" s="60" customFormat="1">
      <c r="A231" s="17"/>
      <c r="B231" s="36"/>
      <c r="C231" s="34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1:14" s="60" customFormat="1">
      <c r="A232" s="17"/>
      <c r="B232" s="39"/>
      <c r="C232" s="34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1:14" s="60" customFormat="1">
      <c r="A233" s="17"/>
      <c r="B233" s="39"/>
      <c r="C233" s="34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1:14" s="60" customFormat="1">
      <c r="A234" s="17"/>
      <c r="B234" s="39"/>
      <c r="C234" s="34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1:14" s="60" customFormat="1">
      <c r="A235" s="255"/>
      <c r="B235" s="255"/>
      <c r="C235" s="255"/>
      <c r="D235" s="255"/>
      <c r="E235" s="255"/>
      <c r="F235" s="255"/>
      <c r="G235" s="255"/>
      <c r="H235" s="255"/>
      <c r="I235" s="255"/>
      <c r="J235" s="255"/>
      <c r="K235" s="255"/>
      <c r="L235" s="255"/>
      <c r="M235" s="255"/>
      <c r="N235" s="255"/>
    </row>
    <row r="236" spans="1:14" s="60" customFormat="1">
      <c r="A236" s="256"/>
      <c r="B236" s="257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s="60" customFormat="1">
      <c r="A237" s="17"/>
      <c r="B237" s="30"/>
      <c r="C237" s="42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1:14" s="60" customFormat="1">
      <c r="A238" s="17"/>
      <c r="B238" s="30"/>
      <c r="C238" s="42"/>
      <c r="D238" s="20"/>
      <c r="E238" s="20"/>
      <c r="F238" s="42"/>
      <c r="G238" s="20"/>
      <c r="H238" s="20"/>
      <c r="I238" s="20"/>
      <c r="J238" s="20"/>
      <c r="K238" s="20"/>
      <c r="L238" s="20"/>
      <c r="M238" s="20"/>
      <c r="N238" s="20"/>
    </row>
    <row r="239" spans="1:14" s="60" customFormat="1">
      <c r="A239" s="17"/>
      <c r="B239" s="30"/>
      <c r="C239" s="42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1:14" s="60" customFormat="1">
      <c r="A240" s="17"/>
      <c r="B240" s="30"/>
      <c r="C240" s="42"/>
      <c r="D240" s="42"/>
      <c r="E240" s="20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1:14" s="60" customFormat="1">
      <c r="A241" s="17"/>
      <c r="B241" s="30"/>
      <c r="C241" s="42"/>
      <c r="D241" s="29"/>
      <c r="E241" s="20"/>
      <c r="F241" s="42"/>
      <c r="G241" s="20"/>
      <c r="H241" s="20"/>
      <c r="I241" s="20"/>
      <c r="J241" s="20"/>
      <c r="K241" s="20"/>
      <c r="L241" s="20"/>
      <c r="M241" s="20"/>
      <c r="N241" s="20"/>
    </row>
    <row r="242" spans="1:14" s="60" customFormat="1">
      <c r="A242" s="17"/>
      <c r="B242" s="30"/>
      <c r="C242" s="42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1:14" s="60" customFormat="1">
      <c r="A243" s="17"/>
      <c r="B243" s="30"/>
      <c r="C243" s="42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1:14" s="60" customFormat="1">
      <c r="A244" s="255"/>
      <c r="B244" s="255"/>
      <c r="C244" s="255"/>
      <c r="D244" s="255"/>
      <c r="E244" s="255"/>
      <c r="F244" s="255"/>
      <c r="G244" s="255"/>
      <c r="H244" s="255"/>
      <c r="I244" s="255"/>
      <c r="J244" s="255"/>
      <c r="K244" s="255"/>
      <c r="L244" s="255"/>
      <c r="M244" s="255"/>
      <c r="N244" s="255"/>
    </row>
    <row r="245" spans="1:14" s="60" customFormat="1">
      <c r="A245" s="256"/>
      <c r="B245" s="257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s="60" customFormat="1">
      <c r="A246" s="17"/>
      <c r="B246" s="43"/>
      <c r="C246" s="44"/>
      <c r="D246" s="29"/>
      <c r="E246" s="20"/>
      <c r="F246" s="20"/>
      <c r="G246" s="20"/>
      <c r="H246" s="44"/>
      <c r="I246" s="20"/>
      <c r="J246" s="20"/>
      <c r="K246" s="20"/>
      <c r="L246" s="20"/>
      <c r="M246" s="20"/>
      <c r="N246" s="20"/>
    </row>
    <row r="247" spans="1:14" s="60" customFormat="1">
      <c r="A247" s="17"/>
      <c r="B247" s="43"/>
      <c r="C247" s="44"/>
      <c r="D247" s="29"/>
      <c r="E247" s="20"/>
      <c r="F247" s="20"/>
      <c r="G247" s="20"/>
      <c r="H247" s="44"/>
      <c r="I247" s="20"/>
      <c r="J247" s="20"/>
      <c r="K247" s="20"/>
      <c r="L247" s="20"/>
      <c r="M247" s="20"/>
      <c r="N247" s="20"/>
    </row>
    <row r="248" spans="1:14" s="60" customFormat="1">
      <c r="A248" s="255"/>
      <c r="B248" s="255"/>
      <c r="C248" s="255"/>
      <c r="D248" s="255"/>
      <c r="E248" s="255"/>
      <c r="F248" s="255"/>
      <c r="G248" s="255"/>
      <c r="H248" s="255"/>
      <c r="I248" s="255"/>
      <c r="J248" s="255"/>
      <c r="K248" s="255"/>
      <c r="L248" s="255"/>
      <c r="M248" s="255"/>
      <c r="N248" s="255"/>
    </row>
    <row r="249" spans="1:14" s="60" customFormat="1">
      <c r="A249" s="256"/>
      <c r="B249" s="257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</row>
    <row r="250" spans="1:14" s="60" customFormat="1">
      <c r="A250" s="17"/>
      <c r="B250" s="30"/>
      <c r="C250" s="42"/>
      <c r="D250" s="29"/>
      <c r="E250" s="20"/>
      <c r="F250" s="42"/>
      <c r="G250" s="20"/>
      <c r="H250" s="20"/>
      <c r="I250" s="20"/>
      <c r="J250" s="20"/>
      <c r="K250" s="20"/>
      <c r="L250" s="20"/>
      <c r="M250" s="20"/>
      <c r="N250" s="20"/>
    </row>
    <row r="251" spans="1:14" s="60" customFormat="1">
      <c r="A251" s="258"/>
      <c r="B251" s="258"/>
      <c r="C251" s="258"/>
      <c r="D251" s="258"/>
      <c r="E251" s="258"/>
      <c r="F251" s="258"/>
      <c r="G251" s="258"/>
      <c r="H251" s="258"/>
      <c r="I251" s="258"/>
      <c r="J251" s="258"/>
      <c r="K251" s="258"/>
      <c r="L251" s="258"/>
      <c r="M251" s="258"/>
      <c r="N251" s="258"/>
    </row>
    <row r="252" spans="1:14" s="60" customFormat="1">
      <c r="A252" s="256"/>
      <c r="B252" s="257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</row>
    <row r="253" spans="1:14" s="60" customFormat="1">
      <c r="A253" s="17"/>
      <c r="B253" s="30"/>
      <c r="C253" s="42"/>
      <c r="D253" s="20"/>
      <c r="E253" s="20"/>
      <c r="F253" s="42"/>
      <c r="G253" s="20"/>
      <c r="H253" s="20"/>
      <c r="I253" s="20"/>
      <c r="J253" s="20"/>
      <c r="K253" s="20"/>
      <c r="L253" s="20"/>
      <c r="M253" s="20"/>
      <c r="N253" s="20"/>
    </row>
    <row r="254" spans="1:14" s="60" customFormat="1">
      <c r="A254" s="255"/>
      <c r="B254" s="255"/>
      <c r="C254" s="255"/>
      <c r="D254" s="255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</row>
    <row r="255" spans="1:14" s="60" customFormat="1">
      <c r="A255" s="256"/>
      <c r="B255" s="257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</row>
    <row r="256" spans="1:14" s="60" customFormat="1">
      <c r="A256" s="17"/>
      <c r="B256" s="30"/>
      <c r="C256" s="42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1:14" s="60" customFormat="1">
      <c r="A257" s="255"/>
      <c r="B257" s="255"/>
      <c r="C257" s="255"/>
      <c r="D257" s="255"/>
      <c r="E257" s="255"/>
      <c r="F257" s="255"/>
      <c r="G257" s="255"/>
      <c r="H257" s="255"/>
      <c r="I257" s="255"/>
      <c r="J257" s="255"/>
      <c r="K257" s="255"/>
      <c r="L257" s="255"/>
      <c r="M257" s="255"/>
      <c r="N257" s="255"/>
    </row>
    <row r="258" spans="1:14" s="60" customFormat="1">
      <c r="A258" s="256"/>
      <c r="B258" s="257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s="60" customFormat="1">
      <c r="A259" s="17"/>
      <c r="B259" s="30"/>
      <c r="C259" s="20"/>
      <c r="D259" s="29"/>
      <c r="E259" s="20"/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1:14" s="60" customFormat="1">
      <c r="A260" s="17"/>
      <c r="B260" s="30"/>
      <c r="C260" s="42"/>
      <c r="D260" s="29"/>
      <c r="E260" s="20"/>
      <c r="F260" s="42"/>
      <c r="G260" s="20"/>
      <c r="H260" s="20"/>
      <c r="I260" s="20"/>
      <c r="J260" s="20"/>
      <c r="K260" s="20"/>
      <c r="L260" s="20"/>
      <c r="M260" s="20"/>
      <c r="N260" s="20"/>
    </row>
    <row r="261" spans="1:14" s="60" customFormat="1">
      <c r="A261" s="255"/>
      <c r="B261" s="255"/>
      <c r="C261" s="255"/>
      <c r="D261" s="255"/>
      <c r="E261" s="255"/>
      <c r="F261" s="255"/>
      <c r="G261" s="255"/>
      <c r="H261" s="255"/>
      <c r="I261" s="255"/>
      <c r="J261" s="255"/>
      <c r="K261" s="255"/>
      <c r="L261" s="255"/>
      <c r="M261" s="255"/>
      <c r="N261" s="255"/>
    </row>
    <row r="262" spans="1:14" s="60" customFormat="1">
      <c r="A262" s="256"/>
      <c r="B262" s="257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s="60" customFormat="1">
      <c r="A263" s="17"/>
      <c r="B263" s="47"/>
      <c r="C263" s="42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1:14" s="60" customFormat="1">
      <c r="A264" s="255"/>
      <c r="B264" s="255"/>
      <c r="C264" s="255"/>
      <c r="D264" s="255"/>
      <c r="E264" s="255"/>
      <c r="F264" s="255"/>
      <c r="G264" s="255"/>
      <c r="H264" s="255"/>
      <c r="I264" s="255"/>
      <c r="J264" s="255"/>
      <c r="K264" s="255"/>
      <c r="L264" s="255"/>
      <c r="M264" s="255"/>
      <c r="N264" s="255"/>
    </row>
    <row r="265" spans="1:14" s="60" customFormat="1">
      <c r="A265" s="256"/>
      <c r="B265" s="257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s="60" customFormat="1">
      <c r="A266" s="17"/>
      <c r="B266" s="30"/>
      <c r="C266" s="42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1:14" s="60" customFormat="1">
      <c r="A267" s="255"/>
      <c r="B267" s="255"/>
      <c r="C267" s="255"/>
      <c r="D267" s="255"/>
      <c r="E267" s="255"/>
      <c r="F267" s="255"/>
      <c r="G267" s="255"/>
      <c r="H267" s="255"/>
      <c r="I267" s="255"/>
      <c r="J267" s="255"/>
      <c r="K267" s="255"/>
      <c r="L267" s="255"/>
      <c r="M267" s="255"/>
      <c r="N267" s="255"/>
    </row>
    <row r="268" spans="1:14" s="60" customFormat="1">
      <c r="A268" s="256"/>
      <c r="B268" s="257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s="60" customFormat="1">
      <c r="A269" s="17"/>
      <c r="B269" s="30"/>
      <c r="C269" s="34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1:14" s="60" customFormat="1">
      <c r="A270" s="17"/>
      <c r="B270" s="30"/>
      <c r="C270" s="42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</row>
    <row r="271" spans="1:14" s="60" customFormat="1">
      <c r="A271" s="255"/>
      <c r="B271" s="255"/>
      <c r="C271" s="255"/>
      <c r="D271" s="255"/>
      <c r="E271" s="255"/>
      <c r="F271" s="255"/>
      <c r="G271" s="255"/>
      <c r="H271" s="255"/>
      <c r="I271" s="255"/>
      <c r="J271" s="255"/>
      <c r="K271" s="255"/>
      <c r="L271" s="255"/>
      <c r="M271" s="255"/>
      <c r="N271" s="255"/>
    </row>
    <row r="272" spans="1:14" s="60" customFormat="1">
      <c r="A272" s="256"/>
      <c r="B272" s="257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s="60" customFormat="1">
      <c r="A273" s="17"/>
      <c r="B273" s="30"/>
      <c r="C273" s="34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1:14" s="60" customFormat="1">
      <c r="A274" s="255"/>
      <c r="B274" s="255"/>
      <c r="C274" s="255"/>
      <c r="D274" s="255"/>
      <c r="E274" s="255"/>
      <c r="F274" s="255"/>
      <c r="G274" s="255"/>
      <c r="H274" s="255"/>
      <c r="I274" s="255"/>
      <c r="J274" s="255"/>
      <c r="K274" s="255"/>
      <c r="L274" s="255"/>
      <c r="M274" s="255"/>
      <c r="N274" s="255"/>
    </row>
    <row r="275" spans="1:14" s="60" customFormat="1">
      <c r="A275" s="256"/>
      <c r="B275" s="257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s="60" customFormat="1">
      <c r="A276" s="48"/>
      <c r="B276" s="30"/>
      <c r="C276" s="42"/>
      <c r="D276" s="42"/>
      <c r="E276" s="20"/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1:14" s="60" customFormat="1">
      <c r="A277" s="255"/>
      <c r="B277" s="255"/>
      <c r="C277" s="255"/>
      <c r="D277" s="255"/>
      <c r="E277" s="255"/>
      <c r="F277" s="255"/>
      <c r="G277" s="255"/>
      <c r="H277" s="255"/>
      <c r="I277" s="255"/>
      <c r="J277" s="255"/>
      <c r="K277" s="255"/>
      <c r="L277" s="255"/>
      <c r="M277" s="255"/>
      <c r="N277" s="255"/>
    </row>
    <row r="278" spans="1:14" s="60" customFormat="1">
      <c r="A278" s="256"/>
      <c r="B278" s="257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s="60" customFormat="1">
      <c r="A279" s="48"/>
      <c r="B279" s="49"/>
      <c r="C279" s="5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</row>
    <row r="280" spans="1:14" s="60" customFormat="1">
      <c r="A280" s="48"/>
      <c r="B280" s="49"/>
      <c r="C280" s="5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1:14" s="60" customFormat="1">
      <c r="A281" s="48"/>
      <c r="B281" s="49"/>
      <c r="C281" s="50"/>
      <c r="D281" s="50"/>
      <c r="E281" s="20"/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1:14" s="60" customFormat="1">
      <c r="A282" s="48"/>
      <c r="B282" s="49"/>
      <c r="C282" s="50"/>
      <c r="D282" s="50"/>
      <c r="E282" s="20"/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1:14" s="60" customFormat="1">
      <c r="A283" s="48"/>
      <c r="B283" s="49"/>
      <c r="C283" s="5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</row>
    <row r="284" spans="1:14" s="60" customFormat="1">
      <c r="A284" s="48"/>
      <c r="B284" s="32"/>
      <c r="C284" s="50"/>
      <c r="D284" s="50"/>
      <c r="E284" s="20"/>
      <c r="F284" s="20"/>
      <c r="G284" s="20"/>
      <c r="H284" s="20"/>
      <c r="I284" s="20"/>
      <c r="J284" s="20"/>
      <c r="K284" s="20"/>
      <c r="L284" s="20"/>
      <c r="M284" s="20"/>
      <c r="N284" s="20"/>
    </row>
    <row r="285" spans="1:14" s="60" customFormat="1">
      <c r="A285" s="255"/>
      <c r="B285" s="255"/>
      <c r="C285" s="255"/>
      <c r="D285" s="255"/>
      <c r="E285" s="255"/>
      <c r="F285" s="255"/>
      <c r="G285" s="255"/>
      <c r="H285" s="255"/>
      <c r="I285" s="255"/>
      <c r="J285" s="255"/>
      <c r="K285" s="255"/>
      <c r="L285" s="255"/>
      <c r="M285" s="255"/>
      <c r="N285" s="255"/>
    </row>
    <row r="286" spans="1:14" s="60" customFormat="1">
      <c r="A286" s="256"/>
      <c r="B286" s="257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s="60" customFormat="1">
      <c r="A287" s="48"/>
      <c r="B287" s="35"/>
      <c r="C287" s="51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1:14" s="60" customFormat="1">
      <c r="A288" s="48"/>
      <c r="B288" s="35"/>
      <c r="C288" s="51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</row>
    <row r="289" spans="1:14" s="60" customFormat="1">
      <c r="A289" s="48"/>
      <c r="B289" s="40"/>
      <c r="C289" s="51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</row>
    <row r="290" spans="1:14" s="60" customFormat="1">
      <c r="A290" s="48"/>
      <c r="B290" s="35"/>
      <c r="C290" s="51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</row>
    <row r="291" spans="1:14" s="60" customFormat="1">
      <c r="A291" s="48"/>
      <c r="B291" s="35"/>
      <c r="C291" s="51"/>
      <c r="D291" s="51"/>
      <c r="E291" s="20"/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1:14" s="60" customFormat="1">
      <c r="A292" s="255"/>
      <c r="B292" s="255"/>
      <c r="C292" s="255"/>
      <c r="D292" s="255"/>
      <c r="E292" s="255"/>
      <c r="F292" s="255"/>
      <c r="G292" s="255"/>
      <c r="H292" s="255"/>
      <c r="I292" s="255"/>
      <c r="J292" s="255"/>
      <c r="K292" s="255"/>
      <c r="L292" s="255"/>
      <c r="M292" s="255"/>
      <c r="N292" s="255"/>
    </row>
    <row r="293" spans="1:14" s="60" customFormat="1">
      <c r="A293" s="256"/>
      <c r="B293" s="257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s="60" customFormat="1">
      <c r="A294" s="48"/>
      <c r="B294" s="30"/>
      <c r="C294" s="51"/>
      <c r="D294" s="51"/>
      <c r="E294" s="20"/>
      <c r="F294" s="20"/>
      <c r="G294" s="20"/>
      <c r="H294" s="20"/>
      <c r="I294" s="20"/>
      <c r="J294" s="20"/>
      <c r="K294" s="20"/>
      <c r="L294" s="20"/>
      <c r="M294" s="20"/>
      <c r="N294" s="20"/>
    </row>
    <row r="295" spans="1:14" s="60" customFormat="1">
      <c r="A295" s="48"/>
      <c r="B295" s="30"/>
      <c r="C295" s="51"/>
      <c r="D295" s="51"/>
      <c r="E295" s="20"/>
      <c r="F295" s="20"/>
      <c r="G295" s="20"/>
      <c r="H295" s="20"/>
      <c r="I295" s="20"/>
      <c r="J295" s="20"/>
      <c r="K295" s="20"/>
      <c r="L295" s="20"/>
      <c r="M295" s="20"/>
      <c r="N295" s="20"/>
    </row>
    <row r="296" spans="1:14" s="60" customFormat="1">
      <c r="A296" s="48"/>
      <c r="B296" s="30"/>
      <c r="C296" s="51"/>
      <c r="D296" s="20"/>
      <c r="E296" s="20"/>
      <c r="F296" s="51"/>
      <c r="G296" s="20"/>
      <c r="H296" s="20"/>
      <c r="I296" s="20"/>
      <c r="J296" s="20"/>
      <c r="K296" s="20"/>
      <c r="L296" s="20"/>
      <c r="M296" s="20"/>
      <c r="N296" s="20"/>
    </row>
    <row r="297" spans="1:14" s="60" customFormat="1">
      <c r="A297" s="255"/>
      <c r="B297" s="255"/>
      <c r="C297" s="255"/>
      <c r="D297" s="255"/>
      <c r="E297" s="255"/>
      <c r="F297" s="255"/>
      <c r="G297" s="255"/>
      <c r="H297" s="255"/>
      <c r="I297" s="255"/>
      <c r="J297" s="255"/>
      <c r="K297" s="255"/>
      <c r="L297" s="255"/>
      <c r="M297" s="255"/>
      <c r="N297" s="255"/>
    </row>
    <row r="298" spans="1:14" s="60" customFormat="1">
      <c r="A298" s="256"/>
      <c r="B298" s="257"/>
      <c r="C298" s="52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s="60" customFormat="1">
      <c r="A299" s="48"/>
      <c r="B299" s="35"/>
      <c r="C299" s="53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</row>
    <row r="300" spans="1:14" s="60" customFormat="1">
      <c r="A300" s="48"/>
      <c r="B300" s="35"/>
      <c r="C300" s="53"/>
      <c r="D300" s="20"/>
      <c r="E300" s="20"/>
      <c r="F300" s="51"/>
      <c r="G300" s="20"/>
      <c r="H300" s="20"/>
      <c r="I300" s="20"/>
      <c r="J300" s="20"/>
      <c r="K300" s="20"/>
      <c r="L300" s="20"/>
      <c r="M300" s="20"/>
      <c r="N300" s="20"/>
    </row>
    <row r="301" spans="1:14" s="60" customFormat="1">
      <c r="A301" s="48"/>
      <c r="B301" s="35"/>
      <c r="C301" s="53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1:14" s="60" customFormat="1">
      <c r="A302" s="48"/>
      <c r="B302" s="35"/>
      <c r="C302" s="53"/>
      <c r="D302" s="20"/>
      <c r="E302" s="20"/>
      <c r="F302" s="20"/>
      <c r="G302" s="20"/>
      <c r="H302" s="53"/>
      <c r="I302" s="20"/>
      <c r="J302" s="20"/>
      <c r="K302" s="20"/>
      <c r="L302" s="20"/>
      <c r="M302" s="20"/>
      <c r="N302" s="20"/>
    </row>
    <row r="303" spans="1:14" s="60" customFormat="1">
      <c r="A303" s="48"/>
      <c r="B303" s="35"/>
      <c r="C303" s="53"/>
      <c r="D303" s="51"/>
      <c r="E303" s="20"/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1:14" s="60" customFormat="1">
      <c r="A304" s="255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5"/>
      <c r="M304" s="255"/>
      <c r="N304" s="255"/>
    </row>
    <row r="305" spans="1:14" s="60" customFormat="1">
      <c r="A305" s="256"/>
      <c r="B305" s="257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s="60" customFormat="1">
      <c r="A306" s="48"/>
      <c r="B306" s="26"/>
      <c r="C306" s="34"/>
      <c r="D306" s="29"/>
      <c r="E306" s="20"/>
      <c r="F306" s="20"/>
      <c r="G306" s="20"/>
      <c r="H306" s="34"/>
      <c r="I306" s="20"/>
      <c r="J306" s="20"/>
      <c r="K306" s="20"/>
      <c r="L306" s="20"/>
      <c r="M306" s="20"/>
      <c r="N306" s="20"/>
    </row>
    <row r="307" spans="1:14" s="60" customFormat="1">
      <c r="A307" s="255"/>
      <c r="B307" s="255"/>
      <c r="C307" s="255"/>
      <c r="D307" s="255"/>
      <c r="E307" s="255"/>
      <c r="F307" s="255"/>
      <c r="G307" s="255"/>
      <c r="H307" s="255"/>
      <c r="I307" s="255"/>
      <c r="J307" s="255"/>
      <c r="K307" s="255"/>
      <c r="L307" s="255"/>
      <c r="M307" s="255"/>
      <c r="N307" s="255"/>
    </row>
    <row r="308" spans="1:14" s="60" customFormat="1">
      <c r="A308" s="256"/>
      <c r="B308" s="257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s="60" customFormat="1">
      <c r="A309" s="48"/>
      <c r="B309" s="30"/>
      <c r="C309" s="34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1:14" s="60" customFormat="1">
      <c r="A310" s="48"/>
      <c r="B310" s="30"/>
      <c r="C310" s="54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1:14" s="60" customFormat="1">
      <c r="A311" s="260"/>
      <c r="B311" s="260"/>
      <c r="C311" s="260"/>
      <c r="D311" s="260"/>
      <c r="E311" s="260"/>
      <c r="F311" s="260"/>
      <c r="G311" s="260"/>
      <c r="H311" s="260"/>
      <c r="I311" s="260"/>
      <c r="J311" s="260"/>
      <c r="K311" s="260"/>
      <c r="L311" s="260"/>
      <c r="M311" s="260"/>
      <c r="N311" s="260"/>
    </row>
    <row r="312" spans="1:14" s="60" customFormat="1">
      <c r="A312" s="256"/>
      <c r="B312" s="257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s="60" customFormat="1">
      <c r="A313" s="48"/>
      <c r="B313" s="26"/>
      <c r="C313" s="29"/>
      <c r="D313" s="29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1:14" s="60" customFormat="1">
      <c r="A314" s="260"/>
      <c r="B314" s="260"/>
      <c r="C314" s="260"/>
      <c r="D314" s="260"/>
      <c r="E314" s="260"/>
      <c r="F314" s="260"/>
      <c r="G314" s="260"/>
      <c r="H314" s="260"/>
      <c r="I314" s="260"/>
      <c r="J314" s="260"/>
      <c r="K314" s="260"/>
      <c r="L314" s="260"/>
      <c r="M314" s="260"/>
      <c r="N314" s="260"/>
    </row>
    <row r="315" spans="1:14" s="60" customFormat="1">
      <c r="A315" s="256"/>
      <c r="B315" s="257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s="60" customFormat="1">
      <c r="A316" s="48"/>
      <c r="B316" s="55"/>
      <c r="C316" s="56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1:14" s="60" customFormat="1">
      <c r="A317" s="255"/>
      <c r="B317" s="255"/>
      <c r="C317" s="255"/>
      <c r="D317" s="255"/>
      <c r="E317" s="255"/>
      <c r="F317" s="255"/>
      <c r="G317" s="255"/>
      <c r="H317" s="255"/>
      <c r="I317" s="255"/>
      <c r="J317" s="255"/>
      <c r="K317" s="255"/>
      <c r="L317" s="255"/>
      <c r="M317" s="255"/>
      <c r="N317" s="255"/>
    </row>
    <row r="318" spans="1:14" s="60" customFormat="1">
      <c r="A318" s="256"/>
      <c r="B318" s="257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s="60" customFormat="1">
      <c r="A319" s="48"/>
      <c r="B319" s="55"/>
      <c r="C319" s="56"/>
      <c r="D319" s="20"/>
      <c r="E319" s="20"/>
      <c r="F319" s="56"/>
      <c r="G319" s="20"/>
      <c r="H319" s="20"/>
      <c r="I319" s="20"/>
      <c r="J319" s="20"/>
      <c r="K319" s="20"/>
      <c r="L319" s="20"/>
      <c r="M319" s="20"/>
      <c r="N319" s="20"/>
    </row>
    <row r="320" spans="1:14" s="60" customFormat="1">
      <c r="A320" s="255"/>
      <c r="B320" s="255"/>
      <c r="C320" s="255"/>
      <c r="D320" s="255"/>
      <c r="E320" s="255"/>
      <c r="F320" s="255"/>
      <c r="G320" s="255"/>
      <c r="H320" s="255"/>
      <c r="I320" s="255"/>
      <c r="J320" s="255"/>
      <c r="K320" s="255"/>
      <c r="L320" s="255"/>
      <c r="M320" s="255"/>
      <c r="N320" s="255"/>
    </row>
    <row r="321" spans="1:14" s="60" customFormat="1">
      <c r="A321" s="256"/>
      <c r="B321" s="257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s="60" customFormat="1">
      <c r="A322" s="48"/>
      <c r="B322" s="40"/>
      <c r="C322" s="57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1:14" s="60" customFormat="1">
      <c r="A323" s="48"/>
      <c r="B323" s="40"/>
      <c r="C323" s="57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1:14" s="60" customFormat="1">
      <c r="A324" s="255"/>
      <c r="B324" s="255"/>
      <c r="C324" s="255"/>
      <c r="D324" s="255"/>
      <c r="E324" s="255"/>
      <c r="F324" s="255"/>
      <c r="G324" s="255"/>
      <c r="H324" s="255"/>
      <c r="I324" s="255"/>
      <c r="J324" s="255"/>
      <c r="K324" s="255"/>
      <c r="L324" s="255"/>
      <c r="M324" s="255"/>
      <c r="N324" s="255"/>
    </row>
    <row r="325" spans="1:14" s="60" customFormat="1">
      <c r="A325" s="256"/>
      <c r="B325" s="257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s="60" customFormat="1">
      <c r="A326" s="48"/>
      <c r="B326" s="40"/>
      <c r="C326" s="57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1:14" s="60" customFormat="1">
      <c r="A327" s="260"/>
      <c r="B327" s="260"/>
      <c r="C327" s="260"/>
      <c r="D327" s="260"/>
      <c r="E327" s="260"/>
      <c r="F327" s="260"/>
      <c r="G327" s="260"/>
      <c r="H327" s="260"/>
      <c r="I327" s="260"/>
      <c r="J327" s="260"/>
      <c r="K327" s="260"/>
      <c r="L327" s="260"/>
      <c r="M327" s="260"/>
      <c r="N327" s="260"/>
    </row>
    <row r="328" spans="1:14" s="60" customFormat="1">
      <c r="A328" s="256"/>
      <c r="B328" s="257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s="60" customFormat="1">
      <c r="A329" s="48"/>
      <c r="B329" s="40"/>
      <c r="C329" s="57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1:14" s="60" customFormat="1">
      <c r="A330" s="255"/>
      <c r="B330" s="255"/>
      <c r="C330" s="255"/>
      <c r="D330" s="255"/>
      <c r="E330" s="255"/>
      <c r="F330" s="255"/>
      <c r="G330" s="255"/>
      <c r="H330" s="255"/>
      <c r="I330" s="255"/>
      <c r="J330" s="255"/>
      <c r="K330" s="255"/>
      <c r="L330" s="255"/>
      <c r="M330" s="255"/>
      <c r="N330" s="255"/>
    </row>
    <row r="331" spans="1:14" s="60" customFormat="1">
      <c r="A331" s="256"/>
      <c r="B331" s="256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s="60" customFormat="1">
      <c r="A332" s="48"/>
      <c r="B332" s="40"/>
      <c r="C332" s="57"/>
      <c r="D332" s="57"/>
      <c r="E332" s="20"/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1:14" s="60" customFormat="1">
      <c r="A333" s="255"/>
      <c r="B333" s="255"/>
      <c r="C333" s="255"/>
      <c r="D333" s="255"/>
      <c r="E333" s="255"/>
      <c r="F333" s="255"/>
      <c r="G333" s="255"/>
      <c r="H333" s="255"/>
      <c r="I333" s="255"/>
      <c r="J333" s="255"/>
      <c r="K333" s="255"/>
      <c r="L333" s="255"/>
      <c r="M333" s="255"/>
      <c r="N333" s="255"/>
    </row>
    <row r="334" spans="1:14" s="60" customFormat="1">
      <c r="A334" s="256"/>
      <c r="B334" s="257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s="60" customFormat="1">
      <c r="A335" s="48"/>
      <c r="B335" s="55"/>
      <c r="C335" s="51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1:14" s="60" customFormat="1">
      <c r="A336" s="48"/>
      <c r="B336" s="55"/>
      <c r="C336" s="51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1:14" s="60" customFormat="1">
      <c r="A337" s="48"/>
      <c r="B337" s="55"/>
      <c r="C337" s="29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1:14" s="60" customFormat="1">
      <c r="A338" s="48"/>
      <c r="B338" s="55"/>
      <c r="C338" s="51"/>
      <c r="D338" s="51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1:14" s="60" customFormat="1">
      <c r="A339" s="48"/>
      <c r="B339" s="55"/>
      <c r="C339" s="51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1:14" s="60" customFormat="1">
      <c r="A340" s="48"/>
      <c r="B340" s="55"/>
      <c r="C340" s="51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1:14" s="60" customFormat="1">
      <c r="A341" s="48"/>
      <c r="B341" s="55"/>
      <c r="C341" s="51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1:14" s="60" customFormat="1">
      <c r="A342" s="48"/>
      <c r="B342" s="55"/>
      <c r="C342" s="29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1:14" s="60" customFormat="1">
      <c r="A343" s="255"/>
      <c r="B343" s="255"/>
      <c r="C343" s="255"/>
      <c r="D343" s="255"/>
      <c r="E343" s="255"/>
      <c r="F343" s="255"/>
      <c r="G343" s="255"/>
      <c r="H343" s="255"/>
      <c r="I343" s="255"/>
      <c r="J343" s="255"/>
      <c r="K343" s="255"/>
      <c r="L343" s="255"/>
      <c r="M343" s="255"/>
      <c r="N343" s="255"/>
    </row>
    <row r="344" spans="1:14" s="60" customFormat="1">
      <c r="A344" s="256"/>
      <c r="B344" s="257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s="60" customFormat="1">
      <c r="A345" s="48"/>
      <c r="B345" s="30"/>
      <c r="C345" s="42"/>
      <c r="D345" s="20"/>
      <c r="E345" s="20"/>
      <c r="F345" s="20"/>
      <c r="G345" s="20"/>
      <c r="H345" s="42"/>
      <c r="I345" s="20"/>
      <c r="J345" s="20"/>
      <c r="K345" s="20"/>
      <c r="L345" s="20"/>
      <c r="M345" s="20"/>
      <c r="N345" s="20"/>
    </row>
    <row r="346" spans="1:14" s="60" customFormat="1">
      <c r="A346" s="255"/>
      <c r="B346" s="255"/>
      <c r="C346" s="255"/>
      <c r="D346" s="255"/>
      <c r="E346" s="255"/>
      <c r="F346" s="255"/>
      <c r="G346" s="255"/>
      <c r="H346" s="255"/>
      <c r="I346" s="255"/>
      <c r="J346" s="255"/>
      <c r="K346" s="255"/>
      <c r="L346" s="255"/>
      <c r="M346" s="255"/>
      <c r="N346" s="255"/>
    </row>
    <row r="347" spans="1:14" s="60" customFormat="1">
      <c r="A347" s="256"/>
      <c r="B347" s="257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s="60" customFormat="1">
      <c r="A348" s="48"/>
      <c r="B348" s="55"/>
      <c r="C348" s="51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1:14" s="60" customFormat="1">
      <c r="A349" s="255"/>
      <c r="B349" s="255"/>
      <c r="C349" s="255"/>
      <c r="D349" s="255"/>
      <c r="E349" s="255"/>
      <c r="F349" s="255"/>
      <c r="G349" s="255"/>
      <c r="H349" s="255"/>
      <c r="I349" s="255"/>
      <c r="J349" s="255"/>
      <c r="K349" s="255"/>
      <c r="L349" s="255"/>
      <c r="M349" s="255"/>
      <c r="N349" s="255"/>
    </row>
    <row r="350" spans="1:14" s="60" customFormat="1">
      <c r="A350" s="256"/>
      <c r="B350" s="257"/>
      <c r="C350" s="15"/>
      <c r="D350" s="15"/>
      <c r="E350" s="20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s="60" customFormat="1">
      <c r="A351" s="48"/>
      <c r="B351" s="30"/>
      <c r="C351" s="42"/>
      <c r="D351" s="42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1:14" s="60" customFormat="1">
      <c r="A352" s="48"/>
      <c r="B352" s="30"/>
      <c r="C352" s="42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1:14" s="60" customFormat="1">
      <c r="A353" s="48"/>
      <c r="B353" s="30"/>
      <c r="C353" s="51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1:14" s="60" customFormat="1">
      <c r="A354" s="255"/>
      <c r="B354" s="255"/>
      <c r="C354" s="255"/>
      <c r="D354" s="255"/>
      <c r="E354" s="255"/>
      <c r="F354" s="255"/>
      <c r="G354" s="255"/>
      <c r="H354" s="255"/>
      <c r="I354" s="255"/>
      <c r="J354" s="255"/>
      <c r="K354" s="255"/>
      <c r="L354" s="255"/>
      <c r="M354" s="255"/>
      <c r="N354" s="255"/>
    </row>
    <row r="355" spans="1:14" s="60" customFormat="1">
      <c r="A355" s="256"/>
      <c r="B355" s="257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s="60" customFormat="1">
      <c r="A356" s="48"/>
      <c r="B356" s="58"/>
      <c r="C356" s="59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</row>
  </sheetData>
  <mergeCells count="83">
    <mergeCell ref="A350:B350"/>
    <mergeCell ref="A354:N354"/>
    <mergeCell ref="A355:B355"/>
    <mergeCell ref="A334:B334"/>
    <mergeCell ref="A343:N343"/>
    <mergeCell ref="A344:B344"/>
    <mergeCell ref="A346:N346"/>
    <mergeCell ref="A347:B347"/>
    <mergeCell ref="A349:N349"/>
    <mergeCell ref="A333:N333"/>
    <mergeCell ref="A315:B315"/>
    <mergeCell ref="A317:N317"/>
    <mergeCell ref="A318:B318"/>
    <mergeCell ref="A320:N320"/>
    <mergeCell ref="A321:B321"/>
    <mergeCell ref="A324:N324"/>
    <mergeCell ref="A325:B325"/>
    <mergeCell ref="A327:N327"/>
    <mergeCell ref="A328:B328"/>
    <mergeCell ref="A330:N330"/>
    <mergeCell ref="A331:B331"/>
    <mergeCell ref="A314:N314"/>
    <mergeCell ref="A286:B286"/>
    <mergeCell ref="A292:N292"/>
    <mergeCell ref="A293:B293"/>
    <mergeCell ref="A297:N297"/>
    <mergeCell ref="A298:B298"/>
    <mergeCell ref="A304:N304"/>
    <mergeCell ref="A305:B305"/>
    <mergeCell ref="A307:N307"/>
    <mergeCell ref="A308:B308"/>
    <mergeCell ref="A311:N311"/>
    <mergeCell ref="A312:B312"/>
    <mergeCell ref="A285:N285"/>
    <mergeCell ref="A262:B262"/>
    <mergeCell ref="A264:N264"/>
    <mergeCell ref="A265:B265"/>
    <mergeCell ref="A267:N267"/>
    <mergeCell ref="A268:B268"/>
    <mergeCell ref="A271:N271"/>
    <mergeCell ref="A272:B272"/>
    <mergeCell ref="A274:N274"/>
    <mergeCell ref="A275:B275"/>
    <mergeCell ref="A277:N277"/>
    <mergeCell ref="A278:B278"/>
    <mergeCell ref="A261:N261"/>
    <mergeCell ref="A236:B236"/>
    <mergeCell ref="A244:N244"/>
    <mergeCell ref="A245:B245"/>
    <mergeCell ref="A248:N248"/>
    <mergeCell ref="A249:B249"/>
    <mergeCell ref="A251:N251"/>
    <mergeCell ref="A252:B252"/>
    <mergeCell ref="A254:N254"/>
    <mergeCell ref="A255:B255"/>
    <mergeCell ref="A257:N257"/>
    <mergeCell ref="A258:B258"/>
    <mergeCell ref="A73:N73"/>
    <mergeCell ref="A74:B74"/>
    <mergeCell ref="A88:N88"/>
    <mergeCell ref="A89:B89"/>
    <mergeCell ref="A235:N235"/>
    <mergeCell ref="A19:N19"/>
    <mergeCell ref="A20:B20"/>
    <mergeCell ref="A21:N21"/>
    <mergeCell ref="A22:B22"/>
    <mergeCell ref="A61:B61"/>
    <mergeCell ref="A60:N60"/>
    <mergeCell ref="A10:B10"/>
    <mergeCell ref="A11:N11"/>
    <mergeCell ref="A12:B12"/>
    <mergeCell ref="A14:B14"/>
    <mergeCell ref="A13:N13"/>
    <mergeCell ref="K2:N2"/>
    <mergeCell ref="C3:K3"/>
    <mergeCell ref="A5:A8"/>
    <mergeCell ref="B5:B8"/>
    <mergeCell ref="C5:I5"/>
    <mergeCell ref="J5:N5"/>
    <mergeCell ref="C6:C7"/>
    <mergeCell ref="D6:I6"/>
    <mergeCell ref="J6:J7"/>
    <mergeCell ref="K6:N6"/>
  </mergeCells>
  <printOptions horizontalCentered="1"/>
  <pageMargins left="0.11811023622047245" right="0" top="0.15748031496062992" bottom="0.35433070866141736" header="0.31496062992125984" footer="0.31496062992125984"/>
  <pageSetup paperSize="9" scale="64" orientation="landscape" r:id="rId1"/>
  <rowBreaks count="1" manualBreakCount="1">
    <brk id="3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80" zoomScaleNormal="80" zoomScaleSheetLayoutView="80" workbookViewId="0">
      <selection activeCell="A13" sqref="A13:N28"/>
    </sheetView>
  </sheetViews>
  <sheetFormatPr defaultRowHeight="15"/>
  <cols>
    <col min="1" max="1" width="4.42578125" style="12" customWidth="1"/>
    <col min="2" max="2" width="28" style="12" customWidth="1"/>
    <col min="3" max="3" width="14.140625" style="12" customWidth="1"/>
    <col min="4" max="4" width="11.28515625" style="12" bestFit="1" customWidth="1"/>
    <col min="5" max="7" width="9.140625" style="12"/>
    <col min="8" max="9" width="13.140625" style="12" customWidth="1"/>
    <col min="10" max="12" width="9.140625" style="12"/>
    <col min="13" max="13" width="19.5703125" style="12" customWidth="1"/>
    <col min="14" max="14" width="23.28515625" style="12" customWidth="1"/>
    <col min="15" max="16384" width="9.140625" style="12"/>
  </cols>
  <sheetData>
    <row r="1" spans="1:17">
      <c r="I1" s="101"/>
      <c r="J1" s="101"/>
      <c r="K1" s="101"/>
      <c r="L1" s="181" t="s">
        <v>59</v>
      </c>
      <c r="M1" s="181"/>
      <c r="N1" s="181"/>
    </row>
    <row r="2" spans="1:17" ht="65.25" customHeight="1">
      <c r="L2" s="278" t="s">
        <v>22</v>
      </c>
      <c r="M2" s="279"/>
      <c r="N2" s="279"/>
    </row>
    <row r="3" spans="1:17">
      <c r="M3" s="280"/>
      <c r="N3" s="281"/>
    </row>
    <row r="4" spans="1:17" ht="18.75">
      <c r="A4" s="282" t="s">
        <v>29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102"/>
      <c r="O4" s="102"/>
      <c r="P4" s="101"/>
      <c r="Q4" s="101"/>
    </row>
    <row r="5" spans="1:17" ht="18.75">
      <c r="A5" s="282" t="s">
        <v>30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102"/>
      <c r="O5" s="102"/>
    </row>
    <row r="6" spans="1:17" ht="18.75">
      <c r="A6" s="282" t="s">
        <v>31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102"/>
      <c r="O6" s="101"/>
      <c r="P6" s="101"/>
      <c r="Q6" s="101"/>
    </row>
    <row r="7" spans="1:17" ht="18.75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</row>
    <row r="9" spans="1:17" ht="18" customHeight="1">
      <c r="A9" s="243" t="s">
        <v>0</v>
      </c>
      <c r="B9" s="286" t="s">
        <v>32</v>
      </c>
      <c r="C9" s="243" t="s">
        <v>37</v>
      </c>
      <c r="D9" s="243" t="s">
        <v>38</v>
      </c>
      <c r="E9" s="289" t="s">
        <v>39</v>
      </c>
      <c r="F9" s="290"/>
      <c r="G9" s="290"/>
      <c r="H9" s="290"/>
      <c r="I9" s="290"/>
      <c r="J9" s="291" t="s">
        <v>40</v>
      </c>
      <c r="K9" s="290"/>
      <c r="L9" s="290"/>
      <c r="M9" s="290"/>
      <c r="N9" s="290"/>
      <c r="O9" s="103" t="s">
        <v>24</v>
      </c>
      <c r="P9" s="86"/>
      <c r="Q9" s="86"/>
    </row>
    <row r="10" spans="1:17">
      <c r="A10" s="284"/>
      <c r="B10" s="287"/>
      <c r="C10" s="244"/>
      <c r="D10" s="244"/>
      <c r="E10" s="273" t="s">
        <v>25</v>
      </c>
      <c r="F10" s="273" t="s">
        <v>26</v>
      </c>
      <c r="G10" s="273" t="s">
        <v>27</v>
      </c>
      <c r="H10" s="273" t="s">
        <v>28</v>
      </c>
      <c r="I10" s="273" t="s">
        <v>41</v>
      </c>
      <c r="J10" s="273" t="s">
        <v>25</v>
      </c>
      <c r="K10" s="273" t="s">
        <v>26</v>
      </c>
      <c r="L10" s="273" t="s">
        <v>27</v>
      </c>
      <c r="M10" s="273" t="s">
        <v>28</v>
      </c>
      <c r="N10" s="273" t="s">
        <v>41</v>
      </c>
      <c r="O10" s="86"/>
      <c r="P10" s="86"/>
      <c r="Q10" s="86"/>
    </row>
    <row r="11" spans="1:17" ht="131.25" customHeight="1">
      <c r="A11" s="285"/>
      <c r="B11" s="288"/>
      <c r="C11" s="292"/>
      <c r="D11" s="292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86"/>
      <c r="P11" s="86"/>
      <c r="Q11" s="86"/>
    </row>
    <row r="12" spans="1:17" ht="15.75">
      <c r="A12" s="104">
        <v>1</v>
      </c>
      <c r="B12" s="104">
        <v>2</v>
      </c>
      <c r="C12" s="105">
        <v>3</v>
      </c>
      <c r="D12" s="105">
        <v>4</v>
      </c>
      <c r="E12" s="106">
        <v>5</v>
      </c>
      <c r="F12" s="106">
        <v>6</v>
      </c>
      <c r="G12" s="106">
        <v>7</v>
      </c>
      <c r="H12" s="106">
        <v>8</v>
      </c>
      <c r="I12" s="106">
        <v>9</v>
      </c>
      <c r="J12" s="105">
        <v>10</v>
      </c>
      <c r="K12" s="105">
        <v>11</v>
      </c>
      <c r="L12" s="105">
        <v>12</v>
      </c>
      <c r="M12" s="105">
        <v>13</v>
      </c>
      <c r="N12" s="105">
        <v>14</v>
      </c>
    </row>
    <row r="13" spans="1:17" s="145" customFormat="1" ht="15.75">
      <c r="A13" s="274" t="s">
        <v>101</v>
      </c>
      <c r="B13" s="275"/>
      <c r="C13" s="170">
        <f t="shared" ref="C13:N13" si="0">C14+C18+C25</f>
        <v>22980</v>
      </c>
      <c r="D13" s="171">
        <f t="shared" si="0"/>
        <v>868</v>
      </c>
      <c r="E13" s="171">
        <f t="shared" si="0"/>
        <v>0</v>
      </c>
      <c r="F13" s="171">
        <f t="shared" si="0"/>
        <v>0</v>
      </c>
      <c r="G13" s="171">
        <f t="shared" si="0"/>
        <v>0</v>
      </c>
      <c r="H13" s="171">
        <f t="shared" si="0"/>
        <v>28</v>
      </c>
      <c r="I13" s="171">
        <f t="shared" si="0"/>
        <v>28</v>
      </c>
      <c r="J13" s="170">
        <f t="shared" si="0"/>
        <v>0</v>
      </c>
      <c r="K13" s="170">
        <f t="shared" si="0"/>
        <v>0</v>
      </c>
      <c r="L13" s="170">
        <f t="shared" si="0"/>
        <v>0</v>
      </c>
      <c r="M13" s="170">
        <f t="shared" si="0"/>
        <v>21172692</v>
      </c>
      <c r="N13" s="170">
        <f t="shared" si="0"/>
        <v>21172692</v>
      </c>
      <c r="O13" s="147"/>
      <c r="P13" s="147"/>
      <c r="Q13" s="147"/>
    </row>
    <row r="14" spans="1:17" ht="15.75">
      <c r="A14" s="276" t="s">
        <v>10</v>
      </c>
      <c r="B14" s="277"/>
      <c r="C14" s="96">
        <f>C16</f>
        <v>2618</v>
      </c>
      <c r="D14" s="96">
        <f t="shared" ref="D14:N14" si="1">D16</f>
        <v>122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4</v>
      </c>
      <c r="I14" s="96">
        <f t="shared" si="1"/>
        <v>4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150153.60999999999</v>
      </c>
      <c r="N14" s="96">
        <f t="shared" si="1"/>
        <v>150153.60999999999</v>
      </c>
      <c r="O14" s="95"/>
      <c r="P14" s="95"/>
      <c r="Q14" s="95"/>
    </row>
    <row r="15" spans="1:17" ht="15.75">
      <c r="A15" s="270" t="s">
        <v>97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2"/>
      <c r="O15" s="95"/>
      <c r="P15" s="95"/>
      <c r="Q15" s="95"/>
    </row>
    <row r="16" spans="1:17" ht="15.75">
      <c r="A16" s="268" t="s">
        <v>99</v>
      </c>
      <c r="B16" s="269"/>
      <c r="C16" s="96">
        <f t="shared" ref="C16:N16" si="2">SUM(C17:C17)</f>
        <v>2618</v>
      </c>
      <c r="D16" s="96">
        <f t="shared" si="2"/>
        <v>122</v>
      </c>
      <c r="E16" s="97">
        <f t="shared" si="2"/>
        <v>0</v>
      </c>
      <c r="F16" s="97">
        <f t="shared" si="2"/>
        <v>0</v>
      </c>
      <c r="G16" s="97">
        <f t="shared" si="2"/>
        <v>0</v>
      </c>
      <c r="H16" s="97">
        <f t="shared" si="2"/>
        <v>4</v>
      </c>
      <c r="I16" s="97">
        <f t="shared" si="2"/>
        <v>4</v>
      </c>
      <c r="J16" s="96">
        <f t="shared" si="2"/>
        <v>0</v>
      </c>
      <c r="K16" s="96">
        <f t="shared" si="2"/>
        <v>0</v>
      </c>
      <c r="L16" s="96">
        <f t="shared" si="2"/>
        <v>0</v>
      </c>
      <c r="M16" s="96">
        <f t="shared" si="2"/>
        <v>150153.60999999999</v>
      </c>
      <c r="N16" s="96">
        <f t="shared" si="2"/>
        <v>150153.60999999999</v>
      </c>
      <c r="O16" s="95"/>
      <c r="P16" s="95"/>
      <c r="Q16" s="95"/>
    </row>
    <row r="17" spans="1:17" ht="34.5" customHeight="1">
      <c r="A17" s="105">
        <v>1</v>
      </c>
      <c r="B17" s="107" t="s">
        <v>36</v>
      </c>
      <c r="C17" s="108">
        <v>2618</v>
      </c>
      <c r="D17" s="109">
        <v>122</v>
      </c>
      <c r="E17" s="110">
        <v>0</v>
      </c>
      <c r="F17" s="110">
        <v>0</v>
      </c>
      <c r="G17" s="110">
        <v>0</v>
      </c>
      <c r="H17" s="110">
        <v>4</v>
      </c>
      <c r="I17" s="110">
        <v>4</v>
      </c>
      <c r="J17" s="111">
        <v>0</v>
      </c>
      <c r="K17" s="111">
        <v>0</v>
      </c>
      <c r="L17" s="111">
        <v>0</v>
      </c>
      <c r="M17" s="108">
        <v>150153.60999999999</v>
      </c>
      <c r="N17" s="111">
        <f t="shared" ref="N17" si="3">M17</f>
        <v>150153.60999999999</v>
      </c>
    </row>
    <row r="18" spans="1:17" s="145" customFormat="1" ht="15.75">
      <c r="A18" s="276" t="s">
        <v>16</v>
      </c>
      <c r="B18" s="277"/>
      <c r="C18" s="96">
        <f>C20+C23</f>
        <v>11490</v>
      </c>
      <c r="D18" s="96">
        <f t="shared" ref="D18:N18" si="4">D20+D23</f>
        <v>434</v>
      </c>
      <c r="E18" s="96">
        <f t="shared" si="4"/>
        <v>0</v>
      </c>
      <c r="F18" s="96">
        <f t="shared" si="4"/>
        <v>0</v>
      </c>
      <c r="G18" s="96">
        <f t="shared" si="4"/>
        <v>0</v>
      </c>
      <c r="H18" s="96">
        <f t="shared" si="4"/>
        <v>14</v>
      </c>
      <c r="I18" s="96">
        <f t="shared" si="4"/>
        <v>14</v>
      </c>
      <c r="J18" s="96">
        <f t="shared" si="4"/>
        <v>0</v>
      </c>
      <c r="K18" s="96">
        <f t="shared" si="4"/>
        <v>0</v>
      </c>
      <c r="L18" s="96">
        <f t="shared" si="4"/>
        <v>0</v>
      </c>
      <c r="M18" s="96">
        <f t="shared" si="4"/>
        <v>4418018.3900000006</v>
      </c>
      <c r="N18" s="96">
        <f t="shared" si="4"/>
        <v>4418018.3900000006</v>
      </c>
      <c r="O18" s="146"/>
      <c r="P18" s="146"/>
      <c r="Q18" s="147"/>
    </row>
    <row r="19" spans="1:17" ht="15.75">
      <c r="A19" s="270" t="s">
        <v>97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2"/>
      <c r="O19" s="98"/>
      <c r="P19" s="98"/>
      <c r="Q19" s="95"/>
    </row>
    <row r="20" spans="1:17" ht="15.75">
      <c r="A20" s="268" t="s">
        <v>99</v>
      </c>
      <c r="B20" s="269"/>
      <c r="C20" s="96">
        <f t="shared" ref="C20:N20" si="5">SUM(C21:C21)</f>
        <v>8872</v>
      </c>
      <c r="D20" s="97">
        <f t="shared" si="5"/>
        <v>312</v>
      </c>
      <c r="E20" s="97">
        <f t="shared" si="5"/>
        <v>0</v>
      </c>
      <c r="F20" s="97">
        <f t="shared" si="5"/>
        <v>0</v>
      </c>
      <c r="G20" s="97">
        <f t="shared" si="5"/>
        <v>0</v>
      </c>
      <c r="H20" s="97">
        <f t="shared" si="5"/>
        <v>10</v>
      </c>
      <c r="I20" s="97">
        <f t="shared" si="5"/>
        <v>10</v>
      </c>
      <c r="J20" s="96">
        <f t="shared" si="5"/>
        <v>0</v>
      </c>
      <c r="K20" s="96">
        <f t="shared" si="5"/>
        <v>0</v>
      </c>
      <c r="L20" s="96">
        <f t="shared" si="5"/>
        <v>0</v>
      </c>
      <c r="M20" s="96">
        <f t="shared" si="5"/>
        <v>664177</v>
      </c>
      <c r="N20" s="96">
        <f t="shared" si="5"/>
        <v>664177</v>
      </c>
      <c r="O20" s="98"/>
      <c r="P20" s="98"/>
      <c r="Q20" s="95"/>
    </row>
    <row r="21" spans="1:17" ht="33.75" customHeight="1">
      <c r="A21" s="113">
        <v>1</v>
      </c>
      <c r="B21" s="112" t="s">
        <v>36</v>
      </c>
      <c r="C21" s="108">
        <v>8872</v>
      </c>
      <c r="D21" s="109">
        <v>312</v>
      </c>
      <c r="E21" s="110">
        <v>0</v>
      </c>
      <c r="F21" s="110">
        <v>0</v>
      </c>
      <c r="G21" s="110">
        <v>0</v>
      </c>
      <c r="H21" s="110">
        <v>10</v>
      </c>
      <c r="I21" s="110">
        <v>10</v>
      </c>
      <c r="J21" s="108">
        <v>0</v>
      </c>
      <c r="K21" s="108">
        <v>0</v>
      </c>
      <c r="L21" s="108">
        <v>0</v>
      </c>
      <c r="M21" s="108">
        <v>664177</v>
      </c>
      <c r="N21" s="111">
        <f t="shared" ref="N21" si="6">M21</f>
        <v>664177</v>
      </c>
    </row>
    <row r="22" spans="1:17" ht="15" customHeight="1">
      <c r="A22" s="270" t="s">
        <v>98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2"/>
    </row>
    <row r="23" spans="1:17" ht="36" customHeight="1">
      <c r="A23" s="268" t="s">
        <v>100</v>
      </c>
      <c r="B23" s="269"/>
      <c r="C23" s="96">
        <f t="shared" ref="C23:N23" si="7">SUM(C24:C24)</f>
        <v>2618</v>
      </c>
      <c r="D23" s="97">
        <f t="shared" si="7"/>
        <v>122</v>
      </c>
      <c r="E23" s="97">
        <f t="shared" si="7"/>
        <v>0</v>
      </c>
      <c r="F23" s="97">
        <f t="shared" si="7"/>
        <v>0</v>
      </c>
      <c r="G23" s="97">
        <f t="shared" si="7"/>
        <v>0</v>
      </c>
      <c r="H23" s="97">
        <f t="shared" si="7"/>
        <v>4</v>
      </c>
      <c r="I23" s="97">
        <f t="shared" si="7"/>
        <v>4</v>
      </c>
      <c r="J23" s="96">
        <f t="shared" si="7"/>
        <v>0</v>
      </c>
      <c r="K23" s="96">
        <f t="shared" si="7"/>
        <v>0</v>
      </c>
      <c r="L23" s="96">
        <f t="shared" si="7"/>
        <v>0</v>
      </c>
      <c r="M23" s="96">
        <f t="shared" si="7"/>
        <v>3753841.39</v>
      </c>
      <c r="N23" s="96">
        <f t="shared" si="7"/>
        <v>3753841.39</v>
      </c>
    </row>
    <row r="24" spans="1:17" ht="30.75" customHeight="1">
      <c r="A24" s="113">
        <v>1</v>
      </c>
      <c r="B24" s="112" t="s">
        <v>36</v>
      </c>
      <c r="C24" s="108">
        <v>2618</v>
      </c>
      <c r="D24" s="109">
        <v>122</v>
      </c>
      <c r="E24" s="110">
        <v>0</v>
      </c>
      <c r="F24" s="110">
        <v>0</v>
      </c>
      <c r="G24" s="110">
        <v>0</v>
      </c>
      <c r="H24" s="110">
        <v>4</v>
      </c>
      <c r="I24" s="110">
        <f t="shared" ref="I24" si="8">H24</f>
        <v>4</v>
      </c>
      <c r="J24" s="108">
        <v>0</v>
      </c>
      <c r="K24" s="108">
        <v>0</v>
      </c>
      <c r="L24" s="108">
        <v>0</v>
      </c>
      <c r="M24" s="108">
        <v>3753841.39</v>
      </c>
      <c r="N24" s="111">
        <f t="shared" ref="N24" si="9">M24</f>
        <v>3753841.39</v>
      </c>
    </row>
    <row r="25" spans="1:17" s="145" customFormat="1" ht="15.75">
      <c r="A25" s="276" t="s">
        <v>19</v>
      </c>
      <c r="B25" s="277"/>
      <c r="C25" s="96">
        <f>C27</f>
        <v>8872</v>
      </c>
      <c r="D25" s="96">
        <f t="shared" ref="D25:N25" si="10">D27</f>
        <v>312</v>
      </c>
      <c r="E25" s="96">
        <f t="shared" si="10"/>
        <v>0</v>
      </c>
      <c r="F25" s="96">
        <f t="shared" si="10"/>
        <v>0</v>
      </c>
      <c r="G25" s="96">
        <f t="shared" si="10"/>
        <v>0</v>
      </c>
      <c r="H25" s="96">
        <f t="shared" si="10"/>
        <v>10</v>
      </c>
      <c r="I25" s="96">
        <f t="shared" si="10"/>
        <v>10</v>
      </c>
      <c r="J25" s="96">
        <f t="shared" si="10"/>
        <v>0</v>
      </c>
      <c r="K25" s="96">
        <f t="shared" si="10"/>
        <v>0</v>
      </c>
      <c r="L25" s="96">
        <f t="shared" si="10"/>
        <v>0</v>
      </c>
      <c r="M25" s="96">
        <f t="shared" si="10"/>
        <v>16604520</v>
      </c>
      <c r="N25" s="96">
        <f t="shared" si="10"/>
        <v>16604520</v>
      </c>
    </row>
    <row r="26" spans="1:17" ht="15.75">
      <c r="A26" s="265" t="s">
        <v>98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7"/>
    </row>
    <row r="27" spans="1:17" ht="34.5" customHeight="1">
      <c r="A27" s="268" t="s">
        <v>100</v>
      </c>
      <c r="B27" s="269"/>
      <c r="C27" s="99">
        <f t="shared" ref="C27:N27" si="11">SUM(C28:C28)</f>
        <v>8872</v>
      </c>
      <c r="D27" s="100">
        <f t="shared" si="11"/>
        <v>312</v>
      </c>
      <c r="E27" s="100">
        <f t="shared" si="11"/>
        <v>0</v>
      </c>
      <c r="F27" s="100">
        <f t="shared" si="11"/>
        <v>0</v>
      </c>
      <c r="G27" s="100">
        <f t="shared" si="11"/>
        <v>0</v>
      </c>
      <c r="H27" s="100">
        <f t="shared" si="11"/>
        <v>10</v>
      </c>
      <c r="I27" s="100">
        <f t="shared" si="11"/>
        <v>10</v>
      </c>
      <c r="J27" s="99">
        <f t="shared" si="11"/>
        <v>0</v>
      </c>
      <c r="K27" s="99">
        <f t="shared" si="11"/>
        <v>0</v>
      </c>
      <c r="L27" s="99">
        <f t="shared" si="11"/>
        <v>0</v>
      </c>
      <c r="M27" s="99">
        <f t="shared" si="11"/>
        <v>16604520</v>
      </c>
      <c r="N27" s="99">
        <f t="shared" si="11"/>
        <v>16604520</v>
      </c>
    </row>
    <row r="28" spans="1:17" ht="31.5">
      <c r="A28" s="105">
        <v>1</v>
      </c>
      <c r="B28" s="107" t="s">
        <v>36</v>
      </c>
      <c r="C28" s="108">
        <v>8872</v>
      </c>
      <c r="D28" s="109">
        <v>312</v>
      </c>
      <c r="E28" s="110">
        <v>0</v>
      </c>
      <c r="F28" s="110">
        <v>0</v>
      </c>
      <c r="G28" s="110">
        <v>0</v>
      </c>
      <c r="H28" s="110">
        <v>10</v>
      </c>
      <c r="I28" s="110">
        <f t="shared" ref="I28" si="12">H28</f>
        <v>10</v>
      </c>
      <c r="J28" s="111">
        <v>0</v>
      </c>
      <c r="K28" s="111">
        <v>0</v>
      </c>
      <c r="L28" s="111">
        <v>0</v>
      </c>
      <c r="M28" s="108">
        <v>16604520</v>
      </c>
      <c r="N28" s="111">
        <f t="shared" ref="N28" si="13">M28</f>
        <v>16604520</v>
      </c>
    </row>
  </sheetData>
  <mergeCells count="35">
    <mergeCell ref="G10:G11"/>
    <mergeCell ref="A18:B18"/>
    <mergeCell ref="A25:B25"/>
    <mergeCell ref="A9:A11"/>
    <mergeCell ref="B9:B11"/>
    <mergeCell ref="A15:N15"/>
    <mergeCell ref="A16:B16"/>
    <mergeCell ref="E9:I9"/>
    <mergeCell ref="J9:N9"/>
    <mergeCell ref="C9:C11"/>
    <mergeCell ref="D9:D11"/>
    <mergeCell ref="E10:E11"/>
    <mergeCell ref="L1:N1"/>
    <mergeCell ref="L2:N2"/>
    <mergeCell ref="M3:N3"/>
    <mergeCell ref="A7:Q7"/>
    <mergeCell ref="A4:M4"/>
    <mergeCell ref="A5:M5"/>
    <mergeCell ref="A6:M6"/>
    <mergeCell ref="A26:N26"/>
    <mergeCell ref="A27:B27"/>
    <mergeCell ref="A22:N22"/>
    <mergeCell ref="A23:B23"/>
    <mergeCell ref="H10:H11"/>
    <mergeCell ref="I10:I11"/>
    <mergeCell ref="J10:J11"/>
    <mergeCell ref="A13:B13"/>
    <mergeCell ref="A14:B14"/>
    <mergeCell ref="A19:N19"/>
    <mergeCell ref="A20:B20"/>
    <mergeCell ref="K10:K11"/>
    <mergeCell ref="L10:L11"/>
    <mergeCell ref="M10:M11"/>
    <mergeCell ref="N10:N11"/>
    <mergeCell ref="F10:F11"/>
  </mergeCells>
  <pageMargins left="0.70866141732283472" right="0.70866141732283472" top="0.74803149606299213" bottom="0.74803149606299213" header="0.31496062992125984" footer="0.31496062992125984"/>
  <pageSetup paperSize="9" scale="69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Первомайский</cp:lastModifiedBy>
  <cp:lastPrinted>2017-08-07T06:21:18Z</cp:lastPrinted>
  <dcterms:created xsi:type="dcterms:W3CDTF">2014-06-05T07:45:33Z</dcterms:created>
  <dcterms:modified xsi:type="dcterms:W3CDTF">2017-08-08T06:25:11Z</dcterms:modified>
</cp:coreProperties>
</file>